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AŽETAK PRI-RASH" sheetId="1" r:id="rId1"/>
    <sheet name="RAČUN PRIH-RAS PREMA EK. KLASIF" sheetId="2" r:id="rId2"/>
    <sheet name="RAČUN PRIH-RAS PREMA IZVOR. FIN" sheetId="3" r:id="rId3"/>
    <sheet name="RASHODI FUNKC.KLASIFIKACIJA" sheetId="5" r:id="rId4"/>
    <sheet name="POSEBNI DIO IZVJEŠTAJA" sheetId="6" r:id="rId5"/>
  </sheets>
  <definedNames>
    <definedName name="_xlnm.Print_Area" localSheetId="4">'POSEBNI DIO IZVJEŠTAJA'!$A$1:$K$230</definedName>
    <definedName name="_xlnm.Print_Area" localSheetId="1">'RAČUN PRIH-RAS PREMA EK. KLASIF'!$A$1:$L$146</definedName>
  </definedNames>
  <calcPr calcId="145621"/>
</workbook>
</file>

<file path=xl/calcChain.xml><?xml version="1.0" encoding="utf-8"?>
<calcChain xmlns="http://schemas.openxmlformats.org/spreadsheetml/2006/main">
  <c r="J14" i="6" l="1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13" i="6" l="1"/>
  <c r="J12" i="6"/>
  <c r="H9" i="1" l="1"/>
  <c r="K13" i="6" l="1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12" i="6"/>
  <c r="K10" i="5" l="1"/>
  <c r="K11" i="5"/>
  <c r="K12" i="5"/>
  <c r="K13" i="5"/>
  <c r="J10" i="5"/>
  <c r="J11" i="5"/>
  <c r="J12" i="5"/>
  <c r="J13" i="5"/>
  <c r="K9" i="5"/>
  <c r="J9" i="5"/>
  <c r="J9" i="3" l="1"/>
  <c r="K9" i="3"/>
  <c r="J10" i="3"/>
  <c r="K10" i="3"/>
  <c r="J11" i="3"/>
  <c r="K11" i="3"/>
  <c r="J12" i="3"/>
  <c r="K12" i="3"/>
  <c r="J13" i="3"/>
  <c r="K13" i="3"/>
  <c r="J14" i="3"/>
  <c r="K14" i="3"/>
  <c r="J15" i="3"/>
  <c r="K15" i="3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6" i="3"/>
  <c r="K26" i="3"/>
  <c r="J27" i="3"/>
  <c r="K27" i="3"/>
  <c r="J28" i="3"/>
  <c r="K28" i="3"/>
  <c r="J29" i="3"/>
  <c r="K29" i="3"/>
  <c r="J30" i="3"/>
  <c r="K30" i="3"/>
  <c r="J31" i="3"/>
  <c r="K31" i="3"/>
  <c r="J32" i="3"/>
  <c r="K32" i="3"/>
  <c r="J33" i="3"/>
  <c r="K33" i="3"/>
  <c r="J34" i="3"/>
  <c r="K34" i="3"/>
  <c r="J35" i="3"/>
  <c r="K35" i="3"/>
  <c r="J36" i="3"/>
  <c r="K36" i="3"/>
  <c r="J37" i="3"/>
  <c r="K37" i="3"/>
  <c r="J38" i="3"/>
  <c r="K38" i="3"/>
  <c r="J39" i="3"/>
  <c r="K39" i="3"/>
  <c r="J40" i="3"/>
  <c r="K40" i="3"/>
  <c r="J41" i="3"/>
  <c r="K41" i="3"/>
  <c r="K8" i="3"/>
  <c r="J8" i="3"/>
  <c r="H26" i="3"/>
  <c r="I26" i="3"/>
  <c r="G26" i="3"/>
  <c r="I8" i="3"/>
  <c r="H8" i="3"/>
  <c r="G8" i="3"/>
  <c r="H146" i="2"/>
  <c r="I146" i="2"/>
  <c r="J146" i="2" s="1"/>
  <c r="G146" i="2"/>
  <c r="K145" i="2"/>
  <c r="J145" i="2"/>
  <c r="K144" i="2"/>
  <c r="J144" i="2"/>
  <c r="K143" i="2"/>
  <c r="J143" i="2"/>
  <c r="H61" i="2"/>
  <c r="I61" i="2"/>
  <c r="G61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8" i="2"/>
  <c r="J61" i="2" s="1"/>
  <c r="K58" i="2"/>
  <c r="K61" i="2" s="1"/>
  <c r="J59" i="2"/>
  <c r="K59" i="2"/>
  <c r="J60" i="2"/>
  <c r="K60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2" i="2"/>
  <c r="K92" i="2"/>
  <c r="J93" i="2"/>
  <c r="K93" i="2"/>
  <c r="J94" i="2"/>
  <c r="K94" i="2"/>
  <c r="J95" i="2"/>
  <c r="K95" i="2"/>
  <c r="J96" i="2"/>
  <c r="K96" i="2"/>
  <c r="J97" i="2"/>
  <c r="K97" i="2"/>
  <c r="J98" i="2"/>
  <c r="K98" i="2"/>
  <c r="J99" i="2"/>
  <c r="K99" i="2"/>
  <c r="J100" i="2"/>
  <c r="K100" i="2"/>
  <c r="J101" i="2"/>
  <c r="K101" i="2"/>
  <c r="J102" i="2"/>
  <c r="K102" i="2"/>
  <c r="J103" i="2"/>
  <c r="K103" i="2"/>
  <c r="J104" i="2"/>
  <c r="K104" i="2"/>
  <c r="J105" i="2"/>
  <c r="K105" i="2"/>
  <c r="J106" i="2"/>
  <c r="K106" i="2"/>
  <c r="J107" i="2"/>
  <c r="K107" i="2"/>
  <c r="J108" i="2"/>
  <c r="K108" i="2"/>
  <c r="J109" i="2"/>
  <c r="K109" i="2"/>
  <c r="J110" i="2"/>
  <c r="K110" i="2"/>
  <c r="J111" i="2"/>
  <c r="K111" i="2"/>
  <c r="J112" i="2"/>
  <c r="K112" i="2"/>
  <c r="J113" i="2"/>
  <c r="K113" i="2"/>
  <c r="J114" i="2"/>
  <c r="K114" i="2"/>
  <c r="J115" i="2"/>
  <c r="K115" i="2"/>
  <c r="J116" i="2"/>
  <c r="K116" i="2"/>
  <c r="J117" i="2"/>
  <c r="K117" i="2"/>
  <c r="J118" i="2"/>
  <c r="K118" i="2"/>
  <c r="J119" i="2"/>
  <c r="K119" i="2"/>
  <c r="J120" i="2"/>
  <c r="K120" i="2"/>
  <c r="J121" i="2"/>
  <c r="K121" i="2"/>
  <c r="J122" i="2"/>
  <c r="K122" i="2"/>
  <c r="J123" i="2"/>
  <c r="K123" i="2"/>
  <c r="J124" i="2"/>
  <c r="K124" i="2"/>
  <c r="J125" i="2"/>
  <c r="K125" i="2"/>
  <c r="J126" i="2"/>
  <c r="K126" i="2"/>
  <c r="J127" i="2"/>
  <c r="K127" i="2"/>
  <c r="J128" i="2"/>
  <c r="K128" i="2"/>
  <c r="J129" i="2"/>
  <c r="K129" i="2"/>
  <c r="J130" i="2"/>
  <c r="K130" i="2"/>
  <c r="J131" i="2"/>
  <c r="K131" i="2"/>
  <c r="J132" i="2"/>
  <c r="K132" i="2"/>
  <c r="J133" i="2"/>
  <c r="K133" i="2"/>
  <c r="J134" i="2"/>
  <c r="K134" i="2"/>
  <c r="J135" i="2"/>
  <c r="K135" i="2"/>
  <c r="J136" i="2"/>
  <c r="K136" i="2"/>
  <c r="K12" i="2"/>
  <c r="J12" i="2"/>
  <c r="H13" i="2"/>
  <c r="I13" i="2"/>
  <c r="I12" i="2" s="1"/>
  <c r="H12" i="2"/>
  <c r="G13" i="2"/>
  <c r="G12" i="2" s="1"/>
  <c r="I34" i="2"/>
  <c r="G34" i="2"/>
  <c r="K146" i="2" l="1"/>
  <c r="H30" i="1" l="1"/>
  <c r="G29" i="1"/>
  <c r="G30" i="1" s="1"/>
  <c r="F29" i="1"/>
  <c r="F30" i="1" s="1"/>
  <c r="J28" i="1"/>
  <c r="I26" i="1"/>
  <c r="G8" i="1"/>
  <c r="H8" i="1"/>
  <c r="F8" i="1"/>
  <c r="J30" i="1" l="1"/>
  <c r="J29" i="1"/>
  <c r="J27" i="1"/>
  <c r="J26" i="1"/>
  <c r="F9" i="1" l="1"/>
  <c r="I27" i="1" l="1"/>
  <c r="I28" i="1"/>
  <c r="I29" i="1"/>
  <c r="I20" i="1"/>
  <c r="J20" i="1"/>
  <c r="J19" i="1"/>
  <c r="I19" i="1"/>
  <c r="I9" i="1"/>
  <c r="J9" i="1"/>
  <c r="I10" i="1"/>
  <c r="J10" i="1"/>
  <c r="I12" i="1"/>
  <c r="J12" i="1"/>
  <c r="I13" i="1"/>
  <c r="J13" i="1"/>
  <c r="H21" i="1"/>
  <c r="G21" i="1"/>
  <c r="F21" i="1"/>
  <c r="H11" i="1"/>
  <c r="G11" i="1"/>
  <c r="F11" i="1"/>
  <c r="I11" i="1" l="1"/>
  <c r="J8" i="1"/>
  <c r="J21" i="1"/>
  <c r="J11" i="1"/>
  <c r="F14" i="1"/>
  <c r="I21" i="1"/>
  <c r="G14" i="1"/>
  <c r="H14" i="1"/>
  <c r="I8" i="1"/>
  <c r="I14" i="1" l="1"/>
  <c r="J14" i="1"/>
  <c r="I30" i="1" l="1"/>
</calcChain>
</file>

<file path=xl/comments1.xml><?xml version="1.0" encoding="utf-8"?>
<comments xmlns="http://schemas.openxmlformats.org/spreadsheetml/2006/main">
  <authors>
    <author>Autor</author>
  </authors>
  <commentLis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ukupan donos viška umanjen za korekciju rezultata na 6712( DEC) za trošak na cto 4</t>
        </r>
      </text>
    </comment>
    <comment ref="G2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81000 manjak nefin. Im. Korekcija za dec. I višak cto 638 113570,08</t>
        </r>
      </text>
    </comment>
    <comment ref="G2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81000 manjak nefin. Im. Korekcija za dec. I višak cto 638 113570,08</t>
        </r>
      </text>
    </comment>
  </commentList>
</comments>
</file>

<file path=xl/sharedStrings.xml><?xml version="1.0" encoding="utf-8"?>
<sst xmlns="http://schemas.openxmlformats.org/spreadsheetml/2006/main" count="851" uniqueCount="323">
  <si>
    <t>USTANOVA ZA ZDRAVSTVENU NJEGU U KUĆI</t>
  </si>
  <si>
    <t xml:space="preserve">SAŽETAK RAČUNA PRIHODA I RASHODA </t>
  </si>
  <si>
    <t>PRIHODI UKUPNO</t>
  </si>
  <si>
    <t>RASHODI UKUPNO</t>
  </si>
  <si>
    <t>RAZLIKA - VIŠAK / MANJAK</t>
  </si>
  <si>
    <t>POLUGODIŠNJI IZVJEŠTAJ O IZVRŠENJU FINANCIJSKOG PLANA ZA 2024.</t>
  </si>
  <si>
    <t>OSTVARENJE IZVRŠENJE 1.-6.2024</t>
  </si>
  <si>
    <t>INDEKS</t>
  </si>
  <si>
    <t>5=4/2*100</t>
  </si>
  <si>
    <t>6=4/3*100</t>
  </si>
  <si>
    <t xml:space="preserve">SAŽETAK RAČUNA FINANCIRANJA 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</si>
  <si>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</si>
  <si>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</si>
  <si>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</si>
  <si>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</si>
  <si>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</si>
  <si>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</si>
  <si>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</si>
  <si>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BROJČANA OZNAKA I NAZIV</t>
  </si>
  <si>
    <t>URAVNOTEŽENJE PRENESENIM VIŠKOM/ MANJKOM</t>
  </si>
  <si>
    <t>A. PRENESENI VIŠAK/MANJAK IZ PRETHODNE(IH) GODINE</t>
  </si>
  <si>
    <t>C. MANJAK RAZLIKE PRIHODA I RASHODA, PRIMITAKA I IZDATAKA KOJI SE POKRIO</t>
  </si>
  <si>
    <t>B. VIŠAK KOJI SE RASPOREDIO ZA POKRIĆE RAZLIKE PRIHODA I RASHODA, PRIMITAKA I IZDATAKA</t>
  </si>
  <si>
    <t>D. UKUPNO KORIŠTENI REZULTAT (B-C)</t>
  </si>
  <si>
    <t>E. VIŠAK/ MANJAK RASPOLOŽIV U SLJEDEČIM RAZDOBLJIMA (A-D)</t>
  </si>
  <si>
    <t>OSTVARENJE/ IZVRŠENJE 1.-6.2023</t>
  </si>
  <si>
    <t>SVEUKUPNO PRIHODI</t>
  </si>
  <si>
    <t>6</t>
  </si>
  <si>
    <t>Prihodi poslovanja</t>
  </si>
  <si>
    <t>63</t>
  </si>
  <si>
    <t>Pomoći iz inozemstva i od subjekata unutar općeg proračuna</t>
  </si>
  <si>
    <t>634</t>
  </si>
  <si>
    <t>Pomoći od izvanproračunskih korisnika</t>
  </si>
  <si>
    <t>6341</t>
  </si>
  <si>
    <t>Tekuće pomoći od izvanproračunskih korisnika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</si>
  <si>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</si>
  <si>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</si>
  <si>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</si>
  <si>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</si>
  <si>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638</t>
  </si>
  <si>
    <t>Pomoći temeljem prijenosa EU sredstava</t>
  </si>
  <si>
    <t>6381</t>
  </si>
  <si>
    <t>Tekuće pomoći temeljem prijenosa EU sredstava</t>
  </si>
  <si>
    <t>639</t>
  </si>
  <si>
    <t>Prijenosi između proračunskih korisnika istog proračuna</t>
  </si>
  <si>
    <t>6391</t>
  </si>
  <si>
    <t>Tekući prijenosi između proračunskih korisnika istog proračuna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</si>
  <si>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</si>
  <si>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</si>
  <si>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</si>
  <si>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</si>
  <si>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</si>
  <si>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</si>
  <si>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</si>
  <si>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</si>
  <si>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</si>
  <si>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</si>
  <si>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</si>
  <si>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</si>
  <si>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</si>
  <si>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usluga, prihodi od donacija i povrati po protestira</t>
  </si>
  <si>
    <t>661</t>
  </si>
  <si>
    <t>Prihodi od prodaje proizvoda i robe te pruženih usluga</t>
  </si>
  <si>
    <t>6615</t>
  </si>
  <si>
    <t>Prihodi od pruženih usluga</t>
  </si>
  <si>
    <t>67</t>
  </si>
  <si>
    <t>Prihodi iz nadležnog proračuna i od HZZO-a temeljem ugovornih obveza</t>
  </si>
  <si>
    <t>673</t>
  </si>
  <si>
    <t>Prihodi od HZZO-a na temelju ugovornih obveza</t>
  </si>
  <si>
    <t>6731</t>
  </si>
  <si>
    <t>7</t>
  </si>
  <si>
    <t>Prihodi od prodaje nefinancijske imovine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</si>
  <si>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</si>
  <si>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</si>
  <si>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</si>
  <si>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</si>
  <si>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</si>
  <si>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</si>
  <si>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722</t>
  </si>
  <si>
    <t>Prihodi od prodaje postrojenja i opreme</t>
  </si>
  <si>
    <t>7221</t>
  </si>
  <si>
    <t>Uredska oprema i namještaj</t>
  </si>
  <si>
    <t>723</t>
  </si>
  <si>
    <t>Prihodi od prodaje prijevoznih sredstava</t>
  </si>
  <si>
    <t>7231</t>
  </si>
  <si>
    <t>Prijevozna sredstva u cestovnom prometu</t>
  </si>
  <si>
    <t>SVEUKUPNO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</si>
  <si>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</si>
  <si>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</si>
  <si>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</si>
  <si>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</si>
  <si>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</si>
  <si>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</si>
  <si>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</si>
  <si>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</si>
  <si>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</si>
  <si>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</si>
  <si>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</si>
  <si>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</si>
  <si>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</si>
  <si>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</si>
  <si>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</si>
  <si>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</si>
  <si>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</si>
  <si>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</si>
  <si>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</si>
  <si>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</si>
  <si>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</si>
  <si>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</si>
  <si>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</si>
  <si>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</si>
  <si>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</si>
  <si>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</si>
  <si>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</si>
  <si>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</si>
  <si>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</si>
  <si>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</si>
  <si>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</si>
  <si>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</si>
  <si>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</si>
  <si>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</si>
  <si>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</si>
  <si>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</si>
  <si>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</si>
  <si>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</si>
  <si>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</si>
  <si>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</si>
  <si>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</si>
  <si>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</si>
  <si>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</si>
  <si>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</si>
  <si>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</si>
  <si>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</si>
  <si>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</si>
  <si>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</si>
  <si>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</si>
  <si>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</si>
  <si>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</si>
  <si>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</si>
  <si>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</si>
  <si>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</si>
  <si>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</si>
  <si>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</si>
  <si>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</si>
  <si>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</si>
  <si>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</si>
  <si>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</si>
  <si>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</si>
  <si>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</si>
  <si>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</si>
  <si>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</si>
  <si>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</si>
  <si>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</si>
  <si>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</si>
  <si>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</si>
  <si>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</si>
  <si>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</si>
  <si>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</si>
  <si>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</si>
  <si>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</si>
  <si>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</si>
  <si>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</si>
  <si>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</si>
  <si>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</si>
  <si>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</si>
  <si>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</si>
  <si>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</si>
  <si>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</si>
  <si>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</si>
  <si>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</si>
  <si>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</si>
  <si>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</si>
  <si>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</si>
  <si>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</si>
  <si>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</si>
  <si>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</si>
  <si>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</si>
  <si>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</si>
  <si>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</si>
  <si>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</si>
  <si>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</si>
  <si>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</si>
  <si>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</si>
  <si>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</si>
  <si>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</si>
  <si>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</si>
  <si>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383</t>
  </si>
  <si>
    <t>Kazne, penali i naknade štete</t>
  </si>
  <si>
    <t>3832</t>
  </si>
  <si>
    <t>Penali, ležarine i drugo</t>
  </si>
  <si>
    <t>4</t>
  </si>
  <si>
    <t>Rashodi za nabavu nefinancijske imovine</t>
  </si>
  <si>
    <t>41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</si>
  <si>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</si>
  <si>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</si>
  <si>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</si>
  <si>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</si>
  <si>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</si>
  <si>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</si>
  <si>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</si>
  <si>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422</t>
  </si>
  <si>
    <t>Postrojenja i oprema</t>
  </si>
  <si>
    <t>4221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</si>
  <si>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</si>
  <si>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</si>
  <si>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</si>
  <si>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</si>
  <si>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</si>
  <si>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</si>
  <si>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</si>
  <si>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</si>
  <si>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423</t>
  </si>
  <si>
    <t>Prijevozna sredstva</t>
  </si>
  <si>
    <t>4231</t>
  </si>
  <si>
    <t>426</t>
  </si>
  <si>
    <t>Nematerijalna proizvedena imovina</t>
  </si>
  <si>
    <t>4262</t>
  </si>
  <si>
    <t>Ulaganja u računalne programe</t>
  </si>
  <si>
    <t>Račun prihoda/ rashoda</t>
  </si>
  <si>
    <t>NAZIV RAČUNA</t>
  </si>
  <si>
    <t>663</t>
  </si>
  <si>
    <t>Donacije od pravnih i fizičkih osoba izvan općeg proračuna i povrat donacija po protestiranim jamst</t>
  </si>
  <si>
    <t>6631</t>
  </si>
  <si>
    <t>Tekuće donacije</t>
  </si>
  <si>
    <t>68</t>
  </si>
  <si>
    <t>Kazne, upravne mjere i ostali prihodi</t>
  </si>
  <si>
    <t>683</t>
  </si>
  <si>
    <t>Ostali prihodi</t>
  </si>
  <si>
    <t>6831</t>
  </si>
  <si>
    <t>7223</t>
  </si>
  <si>
    <t>92</t>
  </si>
  <si>
    <t>Rezultat poslovanja</t>
  </si>
  <si>
    <t>922</t>
  </si>
  <si>
    <t>Višak/manjak prihoda</t>
  </si>
  <si>
    <t>9221</t>
  </si>
  <si>
    <t>Višak prihoda</t>
  </si>
  <si>
    <t>UKUPNO PRIHODI + VIŠAK KORIŠTEN ZA POKRIĆE RASHODA</t>
  </si>
  <si>
    <t>PRIHODI POSLOVANJA</t>
  </si>
  <si>
    <t>RASHODI POSLOVANJA</t>
  </si>
  <si>
    <t xml:space="preserve"> 671</t>
  </si>
  <si>
    <t>Prihodi iz nadležnog proračuna za financiranje redovne djelatnosti proračunskih korisnika</t>
  </si>
  <si>
    <t xml:space="preserve"> 6711</t>
  </si>
  <si>
    <t>Prihodi iz nadležnog proračuna za financiranje rashoda poslovanja</t>
  </si>
  <si>
    <t xml:space="preserve"> 6712</t>
  </si>
  <si>
    <t>Prihodi iz nadležnog proračuna za financiranje rashoda za nabavu nefinancijske imovine</t>
  </si>
  <si>
    <t>IZVORNI PLAN 2024</t>
  </si>
  <si>
    <t>6=5/3*100</t>
  </si>
  <si>
    <t>6=5/4*100</t>
  </si>
  <si>
    <t>UKUPNO RASHODI+ POKIRVENI MANJAK</t>
  </si>
  <si>
    <t>Manjak prihoda</t>
  </si>
  <si>
    <t>VIŠAK (92) KORIŠTEN ZA POKRIĆE RASHODA (3+4)</t>
  </si>
  <si>
    <t>MANJAK (92) POKRIVEN TEKUĆIM PRIHODIMA(6+7)</t>
  </si>
  <si>
    <t>Izvor 3.</t>
  </si>
  <si>
    <t>VLASTITI PRIHODI</t>
  </si>
  <si>
    <t>Izvor 3.1.</t>
  </si>
  <si>
    <t>Izvor 4.</t>
  </si>
  <si>
    <t>PRIHODI ZA POSEBNE NAMJENE</t>
  </si>
  <si>
    <t>Izvor 4.3.</t>
  </si>
  <si>
    <t>OSTALI PRIHODI ZA POSEBNE NAMJENE</t>
  </si>
  <si>
    <t>Izvor 5.</t>
  </si>
  <si>
    <t>POMOĆI</t>
  </si>
  <si>
    <t>Izvor 5.2.</t>
  </si>
  <si>
    <t>POMOĆI IZ DRUGIH PRORAČUNA</t>
  </si>
  <si>
    <t>Izvor 5.5.</t>
  </si>
  <si>
    <t>POMOĆI OD IZVANPRORAČUNSKIH KORISNIKA</t>
  </si>
  <si>
    <t>Izvor 5.6.</t>
  </si>
  <si>
    <t>POMOĆI TEMELJEM PRIJENOSA EU SREDSTAVA</t>
  </si>
  <si>
    <t>Izvor 5.7.</t>
  </si>
  <si>
    <t>FOND SOLIDARNOSTI EUROPSKE UNIJE</t>
  </si>
  <si>
    <t>Izvor 6.</t>
  </si>
  <si>
    <t>DONACIJE</t>
  </si>
  <si>
    <t>Izvor 6.1.</t>
  </si>
  <si>
    <t>Izvor 7.</t>
  </si>
  <si>
    <t>PRIHODI OD PRODAJE ILI ZAMJ. NEF. IMOVINE I NAKN. S NASL. OS</t>
  </si>
  <si>
    <t>Izvor 7.1.</t>
  </si>
  <si>
    <t>Izvor 1.</t>
  </si>
  <si>
    <t>OPĆI PRIHODI I PRIMICI</t>
  </si>
  <si>
    <t>Izvor 1.1.</t>
  </si>
  <si>
    <t>Izvor 1.2.</t>
  </si>
  <si>
    <t>OPĆI PRIHODI I PRIMICI-DECENTRALIZIRANA SREDSTVA</t>
  </si>
  <si>
    <t>IZVJEŠTAJ O PRIHODIMA I RASHODIMA PREMA IZVORIMA FINANCIRANJA</t>
  </si>
  <si>
    <t>IZVJEŠTAJ O PRIHODIMA I RASHODIMA PO EKONOMSKOJ KLASIFIKACIJI</t>
  </si>
  <si>
    <t>Funkcijska 07</t>
  </si>
  <si>
    <t>Zdravstvo</t>
  </si>
  <si>
    <t>Funkcijska 076</t>
  </si>
  <si>
    <t>Poslovi i usluge zdravstva koji nisu dru</t>
  </si>
  <si>
    <t>Funkcijska 10</t>
  </si>
  <si>
    <t>Socijalna zaštita</t>
  </si>
  <si>
    <t>Funkcijska 102</t>
  </si>
  <si>
    <t>Starost</t>
  </si>
  <si>
    <t>RASHODI PREMA FUNKCIJSKOJ KLASIFIKACIJI</t>
  </si>
  <si>
    <t>5=4/3*100</t>
  </si>
  <si>
    <t>Razdjel 021</t>
  </si>
  <si>
    <t>GRADSKI URED ZA SOCIJALNU ZAŠTITU, ZDRAVSTVO, BRANITELJE I OSOBE S INVALIDITETOM</t>
  </si>
  <si>
    <t>Glava 021       09</t>
  </si>
  <si>
    <t>JAVNOZDRAVSTVENE USTANOVE</t>
  </si>
  <si>
    <t>Proračunski korisnik 021       09        25819</t>
  </si>
  <si>
    <t>Program 2110</t>
  </si>
  <si>
    <t>JAVNA UPRAVA I ADMINISTRACIJA</t>
  </si>
  <si>
    <t>Aktivnost A211001</t>
  </si>
  <si>
    <t>REDOVNA DJELATNOST PRORAČUNSKIH KORISNIKA</t>
  </si>
  <si>
    <t>Program 2111</t>
  </si>
  <si>
    <t>OPĆI JAVNOZDRAVSTVENI PROGRAMI</t>
  </si>
  <si>
    <t>Aktivnost A211102</t>
  </si>
  <si>
    <t>PALIJATIVNA SKRB</t>
  </si>
  <si>
    <t>Aktivnost A211106</t>
  </si>
  <si>
    <t>PROGRAMI PROMICANJA ZDRAVLJA, PREVENCIJE I RANO OTKRIVANJE BOLESTI</t>
  </si>
  <si>
    <t>Aktivnost A211115</t>
  </si>
  <si>
    <t>INTEGRIRANI PRISTUP SKRBI ZA STARIJE OSOBE U KUĆI</t>
  </si>
  <si>
    <t>Aktivnost A211116</t>
  </si>
  <si>
    <t>BOLNICA U KUĆI I FIZIKALNA TERAPIJA I REHABILITACIJA OSOBA S INVALIDITETOM</t>
  </si>
  <si>
    <t>Aktivnost A211127</t>
  </si>
  <si>
    <t>CENTAR ZA KOORDINACIJU PALIJATIVNE SKRBI I POSUDIONICA POMAGALA</t>
  </si>
  <si>
    <t>Aktivnost K211001</t>
  </si>
  <si>
    <t>KAPITALNA ULAGANJA U ZDRAVSTVENE USTANOVE - DECENTRALIZIRANE FUNKCIJE</t>
  </si>
  <si>
    <t>RKP-25819</t>
  </si>
  <si>
    <t>Tekuće donacije u novcu</t>
  </si>
  <si>
    <t>3811</t>
  </si>
  <si>
    <t>POSEBNI IZVJEŠTAJ PO PROGRAMSKOJ KLASIFIKACIJI</t>
  </si>
  <si>
    <t>Pripremila:</t>
  </si>
  <si>
    <t>Anera Pavlinić</t>
  </si>
  <si>
    <t>Ravnateljica</t>
  </si>
  <si>
    <t>Andrea Miškulin, dr. 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</si>
</sst>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k_n"/>
    <numFmt numFmtId="165" formatCode="[$-1041A]#,##0.00;\-#,##0.00"/>
  </numFmts>
  <fonts count="24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8"/>
      </bottom>
      <diagonal/>
    </border>
    <border>
      <left/>
      <right/>
      <top style="thick">
        <color indexed="64"/>
      </top>
      <bottom style="thick">
        <color indexed="8"/>
      </bottom>
      <diagonal/>
    </border>
    <border>
      <left/>
      <right style="thin">
        <color indexed="64"/>
      </right>
      <top style="thick">
        <color indexed="64"/>
      </top>
      <bottom style="thick">
        <color indexed="8"/>
      </bottom>
      <diagonal/>
    </border>
    <border>
      <left style="thin">
        <color indexed="64"/>
      </left>
      <right/>
      <top style="thick">
        <color indexed="8"/>
      </top>
      <bottom style="thick">
        <color indexed="8"/>
      </bottom>
      <diagonal/>
    </border>
    <border>
      <left/>
      <right style="thin">
        <color indexed="64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wrapText="1"/>
    </xf>
    <xf numFmtId="0" fontId="6" fillId="0" borderId="4" xfId="0" applyNumberFormat="1" applyFont="1" applyFill="1" applyBorder="1" applyAlignment="1" applyProtection="1">
      <alignment horizontal="center" wrapText="1"/>
    </xf>
    <xf numFmtId="3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/>
    <xf numFmtId="0" fontId="6" fillId="0" borderId="4" xfId="0" applyFont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left"/>
    </xf>
    <xf numFmtId="164" fontId="9" fillId="2" borderId="2" xfId="0" applyNumberFormat="1" applyFont="1" applyFill="1" applyBorder="1" applyAlignment="1" applyProtection="1"/>
    <xf numFmtId="164" fontId="1" fillId="0" borderId="4" xfId="0" applyNumberFormat="1" applyFont="1" applyBorder="1" applyAlignment="1">
      <alignment horizontal="right"/>
    </xf>
    <xf numFmtId="164" fontId="8" fillId="0" borderId="2" xfId="0" applyNumberFormat="1" applyFont="1" applyFill="1" applyBorder="1" applyAlignment="1" applyProtection="1">
      <alignment wrapText="1"/>
    </xf>
    <xf numFmtId="164" fontId="1" fillId="0" borderId="2" xfId="0" applyNumberFormat="1" applyFont="1" applyFill="1" applyBorder="1" applyAlignment="1" applyProtection="1">
      <alignment horizontal="right" wrapText="1"/>
    </xf>
    <xf numFmtId="164" fontId="1" fillId="0" borderId="2" xfId="0" applyNumberFormat="1" applyFont="1" applyFill="1" applyBorder="1" applyAlignment="1">
      <alignment horizontal="right"/>
    </xf>
    <xf numFmtId="164" fontId="6" fillId="0" borderId="4" xfId="0" applyNumberFormat="1" applyFont="1" applyFill="1" applyBorder="1" applyAlignment="1" applyProtection="1">
      <alignment horizont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7" fillId="0" borderId="0" xfId="0" quotePrefix="1" applyNumberFormat="1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wrapText="1"/>
    </xf>
    <xf numFmtId="164" fontId="1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/>
    <xf numFmtId="164" fontId="7" fillId="0" borderId="2" xfId="0" quotePrefix="1" applyNumberFormat="1" applyFont="1" applyFill="1" applyBorder="1" applyAlignment="1" applyProtection="1">
      <alignment horizontal="left" wrapText="1"/>
    </xf>
    <xf numFmtId="164" fontId="1" fillId="2" borderId="4" xfId="0" applyNumberFormat="1" applyFont="1" applyFill="1" applyBorder="1" applyAlignment="1" applyProtection="1">
      <alignment horizontal="center" wrapText="1"/>
    </xf>
    <xf numFmtId="164" fontId="1" fillId="2" borderId="4" xfId="0" applyNumberFormat="1" applyFont="1" applyFill="1" applyBorder="1" applyAlignment="1">
      <alignment horizontal="center"/>
    </xf>
    <xf numFmtId="164" fontId="1" fillId="3" borderId="1" xfId="0" quotePrefix="1" applyNumberFormat="1" applyFont="1" applyFill="1" applyBorder="1" applyAlignment="1">
      <alignment horizontal="center"/>
    </xf>
    <xf numFmtId="164" fontId="1" fillId="3" borderId="4" xfId="0" quotePrefix="1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 applyProtection="1">
      <alignment horizontal="center"/>
    </xf>
    <xf numFmtId="164" fontId="1" fillId="2" borderId="2" xfId="0" applyNumberFormat="1" applyFont="1" applyFill="1" applyBorder="1" applyAlignment="1" applyProtection="1">
      <alignment horizontal="center" wrapText="1"/>
    </xf>
    <xf numFmtId="164" fontId="1" fillId="2" borderId="1" xfId="0" quotePrefix="1" applyNumberFormat="1" applyFont="1" applyFill="1" applyBorder="1" applyAlignment="1">
      <alignment horizontal="center"/>
    </xf>
    <xf numFmtId="164" fontId="1" fillId="2" borderId="4" xfId="0" quotePrefix="1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 applyProtection="1">
      <alignment horizontal="center"/>
    </xf>
    <xf numFmtId="164" fontId="1" fillId="3" borderId="4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 applyProtection="1"/>
    <xf numFmtId="0" fontId="0" fillId="0" borderId="0" xfId="0" applyFont="1" applyFill="1"/>
    <xf numFmtId="0" fontId="0" fillId="0" borderId="0" xfId="0"/>
    <xf numFmtId="0" fontId="6" fillId="0" borderId="8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Alignment="1"/>
    <xf numFmtId="0" fontId="6" fillId="0" borderId="10" xfId="0" applyNumberFormat="1" applyFont="1" applyFill="1" applyBorder="1" applyAlignment="1" applyProtection="1">
      <alignment horizont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1" xfId="0" applyFont="1" applyFill="1" applyBorder="1"/>
    <xf numFmtId="0" fontId="0" fillId="0" borderId="11" xfId="0" applyFont="1" applyFill="1" applyBorder="1" applyAlignment="1"/>
    <xf numFmtId="0" fontId="1" fillId="0" borderId="0" xfId="0" applyNumberFormat="1" applyFont="1" applyFill="1" applyBorder="1" applyAlignment="1" applyProtection="1">
      <alignment horizontal="left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0" xfId="0" applyFont="1" applyFill="1"/>
    <xf numFmtId="0" fontId="14" fillId="0" borderId="11" xfId="0" applyFont="1" applyFill="1" applyBorder="1"/>
    <xf numFmtId="0" fontId="14" fillId="0" borderId="11" xfId="0" applyFont="1" applyBorder="1"/>
    <xf numFmtId="0" fontId="15" fillId="0" borderId="7" xfId="0" applyFont="1" applyFill="1" applyBorder="1" applyAlignment="1" applyProtection="1">
      <alignment horizontal="center" wrapText="1" readingOrder="1"/>
      <protection locked="0"/>
    </xf>
    <xf numFmtId="0" fontId="16" fillId="0" borderId="7" xfId="0" applyFont="1" applyFill="1" applyBorder="1" applyAlignment="1" applyProtection="1">
      <alignment horizontal="center" vertical="center" wrapText="1" readingOrder="1"/>
      <protection locked="0"/>
    </xf>
    <xf numFmtId="0" fontId="16" fillId="0" borderId="7" xfId="0" applyFont="1" applyFill="1" applyBorder="1" applyAlignment="1" applyProtection="1">
      <alignment horizontal="center" vertical="center" wrapText="1" readingOrder="1"/>
      <protection locked="0"/>
    </xf>
    <xf numFmtId="0" fontId="14" fillId="0" borderId="11" xfId="0" applyFont="1" applyBorder="1" applyAlignment="1">
      <alignment wrapText="1"/>
    </xf>
    <xf numFmtId="0" fontId="14" fillId="0" borderId="0" xfId="0" applyFont="1" applyFill="1" applyBorder="1"/>
    <xf numFmtId="0" fontId="15" fillId="0" borderId="0" xfId="0" applyFont="1" applyFill="1" applyAlignment="1" applyProtection="1">
      <alignment vertical="center" wrapText="1" readingOrder="1"/>
      <protection locked="0"/>
    </xf>
    <xf numFmtId="165" fontId="15" fillId="0" borderId="0" xfId="0" applyNumberFormat="1" applyFont="1" applyFill="1" applyAlignment="1" applyProtection="1">
      <alignment horizontal="right" vertical="center" readingOrder="1"/>
      <protection locked="0"/>
    </xf>
    <xf numFmtId="4" fontId="15" fillId="0" borderId="0" xfId="0" applyNumberFormat="1" applyFont="1"/>
    <xf numFmtId="4" fontId="15" fillId="0" borderId="0" xfId="0" applyNumberFormat="1" applyFont="1" applyFill="1" applyAlignment="1" applyProtection="1">
      <alignment horizontal="right" vertical="center" readingOrder="1"/>
      <protection locked="0"/>
    </xf>
    <xf numFmtId="0" fontId="18" fillId="0" borderId="0" xfId="0" applyFont="1" applyFill="1" applyAlignment="1" applyProtection="1">
      <alignment vertical="center" wrapText="1" readingOrder="1"/>
      <protection locked="0"/>
    </xf>
    <xf numFmtId="165" fontId="18" fillId="0" borderId="0" xfId="0" applyNumberFormat="1" applyFont="1" applyFill="1" applyAlignment="1" applyProtection="1">
      <alignment horizontal="right" vertical="center" readingOrder="1"/>
      <protection locked="0"/>
    </xf>
    <xf numFmtId="4" fontId="18" fillId="0" borderId="0" xfId="0" applyNumberFormat="1" applyFont="1"/>
    <xf numFmtId="4" fontId="18" fillId="0" borderId="0" xfId="0" applyNumberFormat="1" applyFont="1" applyFill="1" applyAlignment="1" applyProtection="1">
      <alignment horizontal="right" vertical="center" readingOrder="1"/>
      <protection locked="0"/>
    </xf>
    <xf numFmtId="165" fontId="18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18" fillId="5" borderId="0" xfId="0" applyFont="1" applyFill="1" applyAlignment="1" applyProtection="1">
      <alignment vertical="top" wrapText="1" readingOrder="1"/>
      <protection locked="0"/>
    </xf>
    <xf numFmtId="0" fontId="18" fillId="6" borderId="0" xfId="0" applyFont="1" applyFill="1" applyAlignment="1"/>
    <xf numFmtId="0" fontId="18" fillId="0" borderId="0" xfId="0" applyFont="1"/>
    <xf numFmtId="0" fontId="18" fillId="0" borderId="0" xfId="0" applyFont="1" applyFill="1"/>
    <xf numFmtId="165" fontId="18" fillId="0" borderId="11" xfId="0" applyNumberFormat="1" applyFont="1" applyFill="1" applyBorder="1" applyAlignment="1" applyProtection="1">
      <alignment horizontal="right" vertical="center" wrapText="1" readingOrder="1"/>
      <protection locked="0"/>
    </xf>
    <xf numFmtId="165" fontId="18" fillId="0" borderId="11" xfId="0" applyNumberFormat="1" applyFont="1" applyFill="1" applyBorder="1" applyAlignment="1" applyProtection="1">
      <alignment horizontal="right" vertical="center" readingOrder="1"/>
      <protection locked="0"/>
    </xf>
    <xf numFmtId="4" fontId="18" fillId="0" borderId="11" xfId="0" applyNumberFormat="1" applyFont="1" applyBorder="1"/>
    <xf numFmtId="4" fontId="18" fillId="0" borderId="11" xfId="0" applyNumberFormat="1" applyFont="1" applyFill="1" applyBorder="1" applyAlignment="1" applyProtection="1">
      <alignment horizontal="right" vertical="center" readingOrder="1"/>
      <protection locked="0"/>
    </xf>
    <xf numFmtId="0" fontId="15" fillId="0" borderId="7" xfId="0" applyFont="1" applyFill="1" applyBorder="1" applyAlignment="1" applyProtection="1">
      <alignment horizontal="center" vertical="center" wrapText="1" readingOrder="1"/>
      <protection locked="0"/>
    </xf>
    <xf numFmtId="0" fontId="18" fillId="0" borderId="0" xfId="0" applyFont="1" applyAlignment="1"/>
    <xf numFmtId="0" fontId="15" fillId="0" borderId="0" xfId="0" applyFont="1" applyAlignment="1">
      <alignment wrapText="1"/>
    </xf>
    <xf numFmtId="0" fontId="6" fillId="0" borderId="0" xfId="0" applyNumberFormat="1" applyFont="1" applyFill="1" applyBorder="1" applyAlignment="1" applyProtection="1">
      <alignment horizontal="left" wrapText="1"/>
    </xf>
    <xf numFmtId="0" fontId="18" fillId="0" borderId="0" xfId="0" applyFont="1" applyAlignment="1">
      <alignment wrapText="1"/>
    </xf>
    <xf numFmtId="0" fontId="18" fillId="0" borderId="11" xfId="0" applyFont="1" applyBorder="1" applyAlignment="1">
      <alignment wrapText="1"/>
    </xf>
    <xf numFmtId="165" fontId="15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18" fillId="0" borderId="0" xfId="0" applyFont="1" applyFill="1" applyAlignment="1"/>
    <xf numFmtId="0" fontId="17" fillId="0" borderId="0" xfId="0" applyFont="1" applyFill="1"/>
    <xf numFmtId="2" fontId="18" fillId="0" borderId="0" xfId="0" applyNumberFormat="1" applyFont="1" applyFill="1" applyAlignment="1"/>
    <xf numFmtId="0" fontId="18" fillId="0" borderId="0" xfId="0" applyFont="1" applyFill="1" applyAlignment="1" applyProtection="1">
      <alignment vertical="top" wrapText="1" readingOrder="1"/>
      <protection locked="0"/>
    </xf>
    <xf numFmtId="165" fontId="18" fillId="0" borderId="0" xfId="0" applyNumberFormat="1" applyFont="1" applyFill="1" applyBorder="1" applyAlignment="1" applyProtection="1">
      <alignment horizontal="right" vertical="top" readingOrder="1"/>
      <protection locked="0"/>
    </xf>
    <xf numFmtId="165" fontId="18" fillId="0" borderId="0" xfId="0" applyNumberFormat="1" applyFont="1" applyFill="1" applyAlignment="1" applyProtection="1">
      <alignment horizontal="right" vertical="top" readingOrder="1"/>
      <protection locked="0"/>
    </xf>
    <xf numFmtId="2" fontId="18" fillId="0" borderId="0" xfId="0" applyNumberFormat="1" applyFont="1" applyFill="1" applyBorder="1" applyAlignment="1"/>
    <xf numFmtId="2" fontId="18" fillId="0" borderId="0" xfId="0" applyNumberFormat="1" applyFont="1" applyFill="1" applyBorder="1" applyAlignment="1" applyProtection="1">
      <alignment horizontal="right" vertical="center" readingOrder="1"/>
      <protection locked="0"/>
    </xf>
    <xf numFmtId="165" fontId="18" fillId="0" borderId="0" xfId="0" applyNumberFormat="1" applyFont="1" applyFill="1" applyBorder="1" applyAlignment="1" applyProtection="1">
      <alignment horizontal="right" vertical="center" readingOrder="1"/>
      <protection locked="0"/>
    </xf>
    <xf numFmtId="0" fontId="18" fillId="0" borderId="0" xfId="0" applyFont="1" applyFill="1" applyBorder="1"/>
    <xf numFmtId="0" fontId="18" fillId="0" borderId="0" xfId="0" applyFont="1" applyFill="1" applyBorder="1" applyAlignment="1"/>
    <xf numFmtId="0" fontId="17" fillId="0" borderId="0" xfId="0" applyFont="1"/>
    <xf numFmtId="0" fontId="19" fillId="0" borderId="0" xfId="0" applyFont="1" applyFill="1"/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 readingOrder="1"/>
      <protection locked="0"/>
    </xf>
    <xf numFmtId="0" fontId="16" fillId="0" borderId="7" xfId="0" applyFont="1" applyFill="1" applyBorder="1" applyAlignment="1" applyProtection="1">
      <alignment horizontal="center" vertical="center" wrapText="1" readingOrder="1"/>
      <protection locked="0"/>
    </xf>
    <xf numFmtId="0" fontId="21" fillId="0" borderId="0" xfId="0" applyFont="1" applyFill="1" applyAlignment="1" applyProtection="1">
      <alignment vertical="center" wrapText="1" readingOrder="1"/>
      <protection locked="0"/>
    </xf>
    <xf numFmtId="0" fontId="15" fillId="0" borderId="0" xfId="0" applyFont="1" applyFill="1" applyAlignment="1" applyProtection="1">
      <alignment vertical="center" wrapText="1" readingOrder="1"/>
      <protection locked="0"/>
    </xf>
    <xf numFmtId="0" fontId="16" fillId="0" borderId="7" xfId="0" applyFont="1" applyFill="1" applyBorder="1" applyAlignment="1" applyProtection="1">
      <alignment horizontal="center" vertical="center" wrapText="1" readingOrder="1"/>
      <protection locked="0"/>
    </xf>
    <xf numFmtId="0" fontId="19" fillId="0" borderId="0" xfId="0" applyFont="1" applyFill="1"/>
    <xf numFmtId="0" fontId="0" fillId="0" borderId="11" xfId="0" applyBorder="1"/>
    <xf numFmtId="0" fontId="0" fillId="0" borderId="0" xfId="0" applyAlignment="1">
      <alignment horizontal="center" vertical="center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 applyProtection="1">
      <alignment horizontal="left" vertical="center" wrapText="1" readingOrder="1"/>
      <protection locked="0"/>
    </xf>
    <xf numFmtId="0" fontId="18" fillId="0" borderId="0" xfId="0" applyFont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0" xfId="0" applyBorder="1"/>
    <xf numFmtId="0" fontId="6" fillId="0" borderId="1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65" fontId="15" fillId="0" borderId="0" xfId="0" applyNumberFormat="1" applyFont="1" applyFill="1" applyAlignment="1" applyProtection="1">
      <alignment horizontal="center" vertical="center" readingOrder="1"/>
      <protection locked="0"/>
    </xf>
    <xf numFmtId="165" fontId="15" fillId="0" borderId="12" xfId="0" applyNumberFormat="1" applyFont="1" applyFill="1" applyBorder="1" applyAlignment="1" applyProtection="1">
      <alignment horizontal="right" vertical="center" readingOrder="1"/>
      <protection locked="0"/>
    </xf>
    <xf numFmtId="2" fontId="15" fillId="0" borderId="0" xfId="0" applyNumberFormat="1" applyFont="1" applyFill="1" applyAlignment="1"/>
    <xf numFmtId="2" fontId="15" fillId="0" borderId="12" xfId="0" applyNumberFormat="1" applyFont="1" applyFill="1" applyBorder="1" applyAlignment="1" applyProtection="1">
      <alignment horizontal="right" vertical="center" readingOrder="1"/>
      <protection locked="0"/>
    </xf>
    <xf numFmtId="2" fontId="15" fillId="0" borderId="0" xfId="0" applyNumberFormat="1" applyFont="1" applyFill="1" applyBorder="1" applyAlignment="1"/>
    <xf numFmtId="2" fontId="15" fillId="0" borderId="0" xfId="0" applyNumberFormat="1" applyFont="1" applyFill="1" applyBorder="1" applyAlignment="1" applyProtection="1">
      <alignment horizontal="right" vertical="center" readingOrder="1"/>
      <protection locked="0"/>
    </xf>
    <xf numFmtId="0" fontId="15" fillId="0" borderId="0" xfId="0" applyFont="1" applyFill="1" applyBorder="1" applyAlignment="1" applyProtection="1">
      <alignment horizontal="center" vertical="center" wrapText="1" readingOrder="1"/>
      <protection locked="0"/>
    </xf>
    <xf numFmtId="0" fontId="15" fillId="0" borderId="0" xfId="0" applyFont="1" applyAlignment="1">
      <alignment horizontal="right" vertical="center"/>
    </xf>
    <xf numFmtId="0" fontId="15" fillId="0" borderId="19" xfId="0" applyFont="1" applyFill="1" applyBorder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0" fontId="15" fillId="0" borderId="0" xfId="0" applyFont="1" applyBorder="1" applyAlignment="1">
      <alignment horizontal="left" wrapText="1"/>
    </xf>
    <xf numFmtId="165" fontId="21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6" fillId="0" borderId="15" xfId="0" applyNumberFormat="1" applyFont="1" applyFill="1" applyBorder="1" applyAlignment="1" applyProtection="1">
      <alignment horizontal="center" wrapText="1"/>
    </xf>
    <xf numFmtId="165" fontId="23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18" fillId="0" borderId="0" xfId="0" applyFont="1" applyFill="1" applyAlignment="1" applyProtection="1">
      <alignment vertical="center" wrapText="1" readingOrder="1"/>
      <protection locked="0"/>
    </xf>
    <xf numFmtId="164" fontId="7" fillId="0" borderId="1" xfId="0" quotePrefix="1" applyNumberFormat="1" applyFont="1" applyBorder="1" applyAlignment="1">
      <alignment horizontal="left"/>
    </xf>
    <xf numFmtId="164" fontId="9" fillId="0" borderId="2" xfId="0" applyNumberFormat="1" applyFont="1" applyFill="1" applyBorder="1" applyAlignment="1" applyProtection="1"/>
    <xf numFmtId="164" fontId="7" fillId="2" borderId="1" xfId="0" quotePrefix="1" applyNumberFormat="1" applyFont="1" applyFill="1" applyBorder="1" applyAlignment="1" applyProtection="1">
      <alignment horizontal="left" wrapText="1"/>
    </xf>
    <xf numFmtId="164" fontId="8" fillId="2" borderId="2" xfId="0" applyNumberFormat="1" applyFont="1" applyFill="1" applyBorder="1" applyAlignment="1" applyProtection="1">
      <alignment wrapText="1"/>
    </xf>
    <xf numFmtId="164" fontId="1" fillId="0" borderId="1" xfId="0" quotePrefix="1" applyNumberFormat="1" applyFont="1" applyBorder="1" applyAlignment="1">
      <alignment horizontal="left" wrapText="1"/>
    </xf>
    <xf numFmtId="164" fontId="0" fillId="0" borderId="2" xfId="0" applyNumberFormat="1" applyBorder="1" applyAlignment="1">
      <alignment wrapText="1"/>
    </xf>
    <xf numFmtId="164" fontId="0" fillId="0" borderId="3" xfId="0" applyNumberFormat="1" applyBorder="1" applyAlignment="1">
      <alignment wrapText="1"/>
    </xf>
    <xf numFmtId="164" fontId="7" fillId="0" borderId="1" xfId="0" applyNumberFormat="1" applyFont="1" applyFill="1" applyBorder="1" applyAlignment="1" applyProtection="1">
      <alignment horizontal="left" wrapText="1"/>
    </xf>
    <xf numFmtId="164" fontId="8" fillId="0" borderId="2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1" xfId="0" quotePrefix="1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4" fontId="7" fillId="2" borderId="1" xfId="0" applyNumberFormat="1" applyFont="1" applyFill="1" applyBorder="1" applyAlignment="1" applyProtection="1">
      <alignment horizontal="left" wrapText="1"/>
    </xf>
    <xf numFmtId="164" fontId="9" fillId="2" borderId="2" xfId="0" applyNumberFormat="1" applyFont="1" applyFill="1" applyBorder="1" applyAlignment="1" applyProtection="1"/>
    <xf numFmtId="164" fontId="1" fillId="2" borderId="1" xfId="0" applyNumberFormat="1" applyFont="1" applyFill="1" applyBorder="1" applyAlignment="1" applyProtection="1">
      <alignment horizontal="left" wrapText="1"/>
    </xf>
    <xf numFmtId="164" fontId="1" fillId="2" borderId="2" xfId="0" applyNumberFormat="1" applyFont="1" applyFill="1" applyBorder="1" applyAlignment="1" applyProtection="1">
      <alignment horizontal="left" wrapText="1"/>
    </xf>
    <xf numFmtId="164" fontId="1" fillId="2" borderId="3" xfId="0" applyNumberFormat="1" applyFont="1" applyFill="1" applyBorder="1" applyAlignment="1" applyProtection="1">
      <alignment horizontal="left" wrapText="1"/>
    </xf>
    <xf numFmtId="164" fontId="7" fillId="3" borderId="1" xfId="0" quotePrefix="1" applyNumberFormat="1" applyFont="1" applyFill="1" applyBorder="1" applyAlignment="1" applyProtection="1">
      <alignment horizontal="left" wrapText="1"/>
    </xf>
    <xf numFmtId="164" fontId="8" fillId="3" borderId="2" xfId="0" applyNumberFormat="1" applyFont="1" applyFill="1" applyBorder="1" applyAlignment="1" applyProtection="1">
      <alignment wrapText="1"/>
    </xf>
    <xf numFmtId="0" fontId="1" fillId="0" borderId="1" xfId="0" quotePrefix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164" fontId="7" fillId="0" borderId="2" xfId="0" quotePrefix="1" applyNumberFormat="1" applyFont="1" applyFill="1" applyBorder="1" applyAlignment="1" applyProtection="1">
      <alignment horizontal="left" wrapText="1"/>
    </xf>
    <xf numFmtId="164" fontId="1" fillId="3" borderId="1" xfId="0" applyNumberFormat="1" applyFont="1" applyFill="1" applyBorder="1" applyAlignment="1" applyProtection="1">
      <alignment horizontal="left" wrapText="1"/>
    </xf>
    <xf numFmtId="164" fontId="1" fillId="3" borderId="2" xfId="0" applyNumberFormat="1" applyFont="1" applyFill="1" applyBorder="1" applyAlignment="1" applyProtection="1">
      <alignment horizontal="left" wrapText="1"/>
    </xf>
    <xf numFmtId="164" fontId="1" fillId="3" borderId="3" xfId="0" applyNumberFormat="1" applyFont="1" applyFill="1" applyBorder="1" applyAlignment="1" applyProtection="1">
      <alignment horizontal="left" wrapText="1"/>
    </xf>
    <xf numFmtId="164" fontId="1" fillId="0" borderId="5" xfId="0" quotePrefix="1" applyNumberFormat="1" applyFont="1" applyBorder="1" applyAlignment="1">
      <alignment horizontal="left" wrapText="1"/>
    </xf>
    <xf numFmtId="164" fontId="0" fillId="0" borderId="6" xfId="0" applyNumberFormat="1" applyBorder="1" applyAlignment="1">
      <alignment wrapText="1"/>
    </xf>
    <xf numFmtId="164" fontId="7" fillId="0" borderId="1" xfId="0" quotePrefix="1" applyNumberFormat="1" applyFont="1" applyFill="1" applyBorder="1" applyAlignment="1">
      <alignment horizontal="left"/>
    </xf>
    <xf numFmtId="164" fontId="7" fillId="0" borderId="1" xfId="0" quotePrefix="1" applyNumberFormat="1" applyFont="1" applyFill="1" applyBorder="1" applyAlignment="1" applyProtection="1">
      <alignment horizontal="left" wrapText="1"/>
    </xf>
    <xf numFmtId="164" fontId="9" fillId="0" borderId="2" xfId="0" applyNumberFormat="1" applyFont="1" applyFill="1" applyBorder="1" applyAlignment="1" applyProtection="1">
      <alignment wrapText="1"/>
    </xf>
    <xf numFmtId="0" fontId="18" fillId="0" borderId="0" xfId="0" applyFont="1" applyFill="1" applyAlignment="1" applyProtection="1">
      <alignment vertical="center" wrapText="1" readingOrder="1"/>
      <protection locked="0"/>
    </xf>
    <xf numFmtId="0" fontId="18" fillId="0" borderId="0" xfId="0" applyFont="1" applyFill="1"/>
    <xf numFmtId="0" fontId="1" fillId="0" borderId="0" xfId="0" applyNumberFormat="1" applyFont="1" applyFill="1" applyBorder="1" applyAlignment="1" applyProtection="1">
      <alignment horizontal="left" wrapText="1"/>
    </xf>
    <xf numFmtId="0" fontId="14" fillId="0" borderId="0" xfId="0" applyFont="1" applyAlignment="1">
      <alignment wrapText="1"/>
    </xf>
    <xf numFmtId="0" fontId="15" fillId="0" borderId="7" xfId="0" applyFont="1" applyFill="1" applyBorder="1" applyAlignment="1" applyProtection="1">
      <alignment horizontal="center" wrapText="1" readingOrder="1"/>
      <protection locked="0"/>
    </xf>
    <xf numFmtId="0" fontId="15" fillId="0" borderId="7" xfId="0" applyFont="1" applyBorder="1" applyAlignment="1">
      <alignment horizontal="center" wrapText="1" readingOrder="1"/>
    </xf>
    <xf numFmtId="0" fontId="15" fillId="0" borderId="7" xfId="0" applyFont="1" applyFill="1" applyBorder="1" applyAlignment="1" applyProtection="1">
      <alignment horizontal="center" vertical="center" wrapText="1" readingOrder="1"/>
      <protection locked="0"/>
    </xf>
    <xf numFmtId="0" fontId="15" fillId="0" borderId="7" xfId="0" applyFont="1" applyFill="1" applyBorder="1" applyAlignment="1" applyProtection="1">
      <alignment vertical="top" wrapText="1"/>
      <protection locked="0"/>
    </xf>
    <xf numFmtId="0" fontId="15" fillId="0" borderId="0" xfId="0" applyFont="1" applyFill="1" applyAlignment="1" applyProtection="1">
      <alignment vertical="center" wrapText="1" readingOrder="1"/>
      <protection locked="0"/>
    </xf>
    <xf numFmtId="0" fontId="15" fillId="0" borderId="0" xfId="0" applyFont="1" applyAlignment="1">
      <alignment wrapText="1"/>
    </xf>
    <xf numFmtId="0" fontId="15" fillId="0" borderId="0" xfId="0" applyFont="1" applyFill="1"/>
    <xf numFmtId="3" fontId="15" fillId="4" borderId="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6" fillId="0" borderId="0" xfId="0" applyNumberFormat="1" applyFont="1" applyFill="1" applyBorder="1" applyAlignment="1" applyProtection="1">
      <alignment horizontal="left" wrapText="1"/>
    </xf>
    <xf numFmtId="0" fontId="16" fillId="0" borderId="7" xfId="0" applyFont="1" applyFill="1" applyBorder="1" applyAlignment="1" applyProtection="1">
      <alignment horizontal="center" vertical="center" wrapText="1" readingOrder="1"/>
      <protection locked="0"/>
    </xf>
    <xf numFmtId="0" fontId="13" fillId="0" borderId="7" xfId="0" applyFont="1" applyFill="1" applyBorder="1" applyAlignment="1" applyProtection="1">
      <alignment vertical="top" wrapText="1"/>
      <protection locked="0"/>
    </xf>
    <xf numFmtId="0" fontId="18" fillId="0" borderId="0" xfId="0" applyFont="1" applyFill="1" applyBorder="1" applyAlignment="1" applyProtection="1">
      <alignment vertical="top" wrapText="1"/>
      <protection locked="0"/>
    </xf>
    <xf numFmtId="0" fontId="15" fillId="0" borderId="0" xfId="0" applyFont="1" applyFill="1" applyBorder="1" applyAlignment="1" applyProtection="1">
      <alignment vertical="top" wrapText="1"/>
      <protection locked="0"/>
    </xf>
    <xf numFmtId="0" fontId="1" fillId="0" borderId="13" xfId="0" quotePrefix="1" applyFont="1" applyBorder="1" applyAlignment="1">
      <alignment horizontal="left" wrapText="1"/>
    </xf>
    <xf numFmtId="0" fontId="1" fillId="0" borderId="14" xfId="0" quotePrefix="1" applyFont="1" applyBorder="1" applyAlignment="1">
      <alignment horizontal="left" wrapText="1"/>
    </xf>
    <xf numFmtId="0" fontId="1" fillId="0" borderId="15" xfId="0" quotePrefix="1" applyFont="1" applyBorder="1" applyAlignment="1">
      <alignment horizontal="left" wrapText="1"/>
    </xf>
    <xf numFmtId="0" fontId="1" fillId="0" borderId="16" xfId="0" quotePrefix="1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 wrapText="1"/>
    </xf>
    <xf numFmtId="0" fontId="1" fillId="0" borderId="17" xfId="0" quotePrefix="1" applyFont="1" applyBorder="1" applyAlignment="1">
      <alignment horizontal="center" vertical="center" wrapText="1"/>
    </xf>
    <xf numFmtId="0" fontId="18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9" fillId="0" borderId="0" xfId="0" applyFont="1" applyFill="1"/>
    <xf numFmtId="0" fontId="22" fillId="0" borderId="0" xfId="0" applyFont="1" applyFill="1"/>
    <xf numFmtId="0" fontId="17" fillId="0" borderId="0" xfId="0" applyFont="1" applyAlignment="1">
      <alignment wrapText="1"/>
    </xf>
    <xf numFmtId="0" fontId="6" fillId="0" borderId="13" xfId="0" quotePrefix="1" applyFont="1" applyBorder="1" applyAlignment="1">
      <alignment horizontal="center" vertical="center" wrapText="1"/>
    </xf>
    <xf numFmtId="0" fontId="6" fillId="0" borderId="14" xfId="0" quotePrefix="1" applyFont="1" applyBorder="1" applyAlignment="1">
      <alignment horizontal="center" vertical="center" wrapText="1"/>
    </xf>
    <xf numFmtId="0" fontId="6" fillId="0" borderId="15" xfId="0" quotePrefix="1" applyFont="1" applyBorder="1" applyAlignment="1">
      <alignment horizontal="center" vertical="center" wrapText="1"/>
    </xf>
    <xf numFmtId="0" fontId="20" fillId="0" borderId="7" xfId="0" applyFont="1" applyBorder="1" applyAlignment="1">
      <alignment wrapText="1"/>
    </xf>
    <xf numFmtId="0" fontId="18" fillId="0" borderId="0" xfId="0" applyFont="1" applyFill="1" applyAlignment="1" applyProtection="1">
      <alignment horizontal="left" vertical="center" wrapText="1" readingOrder="1"/>
      <protection locked="0"/>
    </xf>
    <xf numFmtId="0" fontId="18" fillId="0" borderId="0" xfId="0" applyFont="1" applyFill="1" applyAlignment="1">
      <alignment horizontal="left"/>
    </xf>
    <xf numFmtId="0" fontId="15" fillId="0" borderId="12" xfId="0" applyFont="1" applyBorder="1" applyAlignment="1">
      <alignment horizontal="left" wrapText="1"/>
    </xf>
    <xf numFmtId="0" fontId="15" fillId="0" borderId="0" xfId="0" applyFont="1" applyFill="1" applyAlignment="1" applyProtection="1">
      <alignment horizontal="left" vertical="center" wrapText="1" readingOrder="1"/>
      <protection locked="0"/>
    </xf>
    <xf numFmtId="0" fontId="15" fillId="0" borderId="0" xfId="0" applyFont="1" applyFill="1" applyAlignment="1">
      <alignment horizontal="left"/>
    </xf>
    <xf numFmtId="0" fontId="6" fillId="0" borderId="19" xfId="0" quotePrefix="1" applyFont="1" applyBorder="1" applyAlignment="1">
      <alignment horizontal="center" wrapText="1"/>
    </xf>
    <xf numFmtId="0" fontId="16" fillId="0" borderId="14" xfId="0" applyFont="1" applyFill="1" applyBorder="1" applyAlignment="1" applyProtection="1">
      <alignment horizontal="center" vertical="center" wrapText="1" readingOrder="1"/>
      <protection locked="0"/>
    </xf>
    <xf numFmtId="0" fontId="20" fillId="0" borderId="14" xfId="0" applyFont="1" applyBorder="1" applyAlignment="1">
      <alignment wrapText="1"/>
    </xf>
    <xf numFmtId="0" fontId="0" fillId="0" borderId="0" xfId="0" applyAlignment="1">
      <alignment wrapText="1" readingOrder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50"/>
  <sheetViews>
    <sheetView tabSelected="1" view="pageBreakPreview" zoomScale="76" zoomScaleNormal="100" zoomScaleSheetLayoutView="76" workbookViewId="0">
      <selection activeCell="A16" sqref="A16:J16"/>
    </sheetView>
  </sheetViews>
  <sheetFormatPr defaultColWidth="11.42578125" defaultRowHeight="12.75" x14ac:dyDescent="0.2"/>
  <cols>
    <col min="1" max="2" width="4.28515625" style="1" customWidth="1"/>
    <col min="3" max="3" width="5.5703125" style="1" customWidth="1"/>
    <col min="4" max="4" width="5.28515625" style="9" customWidth="1"/>
    <col min="5" max="5" width="37.140625" style="1" customWidth="1"/>
    <col min="6" max="6" width="21.42578125" style="1" bestFit="1" customWidth="1"/>
    <col min="7" max="7" width="19.7109375" style="1" bestFit="1" customWidth="1"/>
    <col min="8" max="8" width="22.140625" style="1" customWidth="1"/>
    <col min="9" max="9" width="13.28515625" style="1" customWidth="1"/>
    <col min="10" max="10" width="13.140625" style="1" customWidth="1"/>
    <col min="11" max="11" width="21.7109375" style="1" customWidth="1"/>
    <col min="12" max="24" width="11.42578125" style="1" customWidth="1"/>
    <col min="25" max="256" width="11.42578125" style="1"/>
    <col min="257" max="258" width="4.28515625" style="1" customWidth="1"/>
    <col min="259" max="259" width="5.5703125" style="1" customWidth="1"/>
    <col min="260" max="260" width="5.28515625" style="1" customWidth="1"/>
    <col min="261" max="261" width="44.7109375" style="1" customWidth="1"/>
    <col min="262" max="262" width="25.140625" style="1" customWidth="1"/>
    <col min="263" max="263" width="16" style="1" customWidth="1"/>
    <col min="264" max="264" width="20.7109375" style="1" customWidth="1"/>
    <col min="265" max="265" width="11.42578125" style="1"/>
    <col min="266" max="266" width="16.28515625" style="1" bestFit="1" customWidth="1"/>
    <col min="267" max="267" width="21.7109375" style="1" bestFit="1" customWidth="1"/>
    <col min="268" max="512" width="11.42578125" style="1"/>
    <col min="513" max="514" width="4.28515625" style="1" customWidth="1"/>
    <col min="515" max="515" width="5.5703125" style="1" customWidth="1"/>
    <col min="516" max="516" width="5.28515625" style="1" customWidth="1"/>
    <col min="517" max="517" width="44.7109375" style="1" customWidth="1"/>
    <col min="518" max="518" width="25.140625" style="1" customWidth="1"/>
    <col min="519" max="519" width="16" style="1" customWidth="1"/>
    <col min="520" max="520" width="20.7109375" style="1" customWidth="1"/>
    <col min="521" max="521" width="11.42578125" style="1"/>
    <col min="522" max="522" width="16.28515625" style="1" bestFit="1" customWidth="1"/>
    <col min="523" max="523" width="21.7109375" style="1" bestFit="1" customWidth="1"/>
    <col min="524" max="768" width="11.42578125" style="1"/>
    <col min="769" max="770" width="4.28515625" style="1" customWidth="1"/>
    <col min="771" max="771" width="5.5703125" style="1" customWidth="1"/>
    <col min="772" max="772" width="5.28515625" style="1" customWidth="1"/>
    <col min="773" max="773" width="44.7109375" style="1" customWidth="1"/>
    <col min="774" max="774" width="25.140625" style="1" customWidth="1"/>
    <col min="775" max="775" width="16" style="1" customWidth="1"/>
    <col min="776" max="776" width="20.7109375" style="1" customWidth="1"/>
    <col min="777" max="777" width="11.42578125" style="1"/>
    <col min="778" max="778" width="16.28515625" style="1" bestFit="1" customWidth="1"/>
    <col min="779" max="779" width="21.7109375" style="1" bestFit="1" customWidth="1"/>
    <col min="780" max="1024" width="11.42578125" style="1"/>
    <col min="1025" max="1026" width="4.28515625" style="1" customWidth="1"/>
    <col min="1027" max="1027" width="5.5703125" style="1" customWidth="1"/>
    <col min="1028" max="1028" width="5.28515625" style="1" customWidth="1"/>
    <col min="1029" max="1029" width="44.7109375" style="1" customWidth="1"/>
    <col min="1030" max="1030" width="25.140625" style="1" customWidth="1"/>
    <col min="1031" max="1031" width="16" style="1" customWidth="1"/>
    <col min="1032" max="1032" width="20.7109375" style="1" customWidth="1"/>
    <col min="1033" max="1033" width="11.42578125" style="1"/>
    <col min="1034" max="1034" width="16.28515625" style="1" bestFit="1" customWidth="1"/>
    <col min="1035" max="1035" width="21.7109375" style="1" bestFit="1" customWidth="1"/>
    <col min="1036" max="1280" width="11.42578125" style="1"/>
    <col min="1281" max="1282" width="4.28515625" style="1" customWidth="1"/>
    <col min="1283" max="1283" width="5.5703125" style="1" customWidth="1"/>
    <col min="1284" max="1284" width="5.28515625" style="1" customWidth="1"/>
    <col min="1285" max="1285" width="44.7109375" style="1" customWidth="1"/>
    <col min="1286" max="1286" width="25.140625" style="1" customWidth="1"/>
    <col min="1287" max="1287" width="16" style="1" customWidth="1"/>
    <col min="1288" max="1288" width="20.7109375" style="1" customWidth="1"/>
    <col min="1289" max="1289" width="11.42578125" style="1"/>
    <col min="1290" max="1290" width="16.28515625" style="1" bestFit="1" customWidth="1"/>
    <col min="1291" max="1291" width="21.7109375" style="1" bestFit="1" customWidth="1"/>
    <col min="1292" max="1536" width="11.42578125" style="1"/>
    <col min="1537" max="1538" width="4.28515625" style="1" customWidth="1"/>
    <col min="1539" max="1539" width="5.5703125" style="1" customWidth="1"/>
    <col min="1540" max="1540" width="5.28515625" style="1" customWidth="1"/>
    <col min="1541" max="1541" width="44.7109375" style="1" customWidth="1"/>
    <col min="1542" max="1542" width="25.140625" style="1" customWidth="1"/>
    <col min="1543" max="1543" width="16" style="1" customWidth="1"/>
    <col min="1544" max="1544" width="20.7109375" style="1" customWidth="1"/>
    <col min="1545" max="1545" width="11.42578125" style="1"/>
    <col min="1546" max="1546" width="16.28515625" style="1" bestFit="1" customWidth="1"/>
    <col min="1547" max="1547" width="21.7109375" style="1" bestFit="1" customWidth="1"/>
    <col min="1548" max="1792" width="11.42578125" style="1"/>
    <col min="1793" max="1794" width="4.28515625" style="1" customWidth="1"/>
    <col min="1795" max="1795" width="5.5703125" style="1" customWidth="1"/>
    <col min="1796" max="1796" width="5.28515625" style="1" customWidth="1"/>
    <col min="1797" max="1797" width="44.7109375" style="1" customWidth="1"/>
    <col min="1798" max="1798" width="25.140625" style="1" customWidth="1"/>
    <col min="1799" max="1799" width="16" style="1" customWidth="1"/>
    <col min="1800" max="1800" width="20.7109375" style="1" customWidth="1"/>
    <col min="1801" max="1801" width="11.42578125" style="1"/>
    <col min="1802" max="1802" width="16.28515625" style="1" bestFit="1" customWidth="1"/>
    <col min="1803" max="1803" width="21.7109375" style="1" bestFit="1" customWidth="1"/>
    <col min="1804" max="2048" width="11.42578125" style="1"/>
    <col min="2049" max="2050" width="4.28515625" style="1" customWidth="1"/>
    <col min="2051" max="2051" width="5.5703125" style="1" customWidth="1"/>
    <col min="2052" max="2052" width="5.28515625" style="1" customWidth="1"/>
    <col min="2053" max="2053" width="44.7109375" style="1" customWidth="1"/>
    <col min="2054" max="2054" width="25.140625" style="1" customWidth="1"/>
    <col min="2055" max="2055" width="16" style="1" customWidth="1"/>
    <col min="2056" max="2056" width="20.7109375" style="1" customWidth="1"/>
    <col min="2057" max="2057" width="11.42578125" style="1"/>
    <col min="2058" max="2058" width="16.28515625" style="1" bestFit="1" customWidth="1"/>
    <col min="2059" max="2059" width="21.7109375" style="1" bestFit="1" customWidth="1"/>
    <col min="2060" max="2304" width="11.42578125" style="1"/>
    <col min="2305" max="2306" width="4.28515625" style="1" customWidth="1"/>
    <col min="2307" max="2307" width="5.5703125" style="1" customWidth="1"/>
    <col min="2308" max="2308" width="5.28515625" style="1" customWidth="1"/>
    <col min="2309" max="2309" width="44.7109375" style="1" customWidth="1"/>
    <col min="2310" max="2310" width="25.140625" style="1" customWidth="1"/>
    <col min="2311" max="2311" width="16" style="1" customWidth="1"/>
    <col min="2312" max="2312" width="20.7109375" style="1" customWidth="1"/>
    <col min="2313" max="2313" width="11.42578125" style="1"/>
    <col min="2314" max="2314" width="16.28515625" style="1" bestFit="1" customWidth="1"/>
    <col min="2315" max="2315" width="21.7109375" style="1" bestFit="1" customWidth="1"/>
    <col min="2316" max="2560" width="11.42578125" style="1"/>
    <col min="2561" max="2562" width="4.28515625" style="1" customWidth="1"/>
    <col min="2563" max="2563" width="5.5703125" style="1" customWidth="1"/>
    <col min="2564" max="2564" width="5.28515625" style="1" customWidth="1"/>
    <col min="2565" max="2565" width="44.7109375" style="1" customWidth="1"/>
    <col min="2566" max="2566" width="25.140625" style="1" customWidth="1"/>
    <col min="2567" max="2567" width="16" style="1" customWidth="1"/>
    <col min="2568" max="2568" width="20.7109375" style="1" customWidth="1"/>
    <col min="2569" max="2569" width="11.42578125" style="1"/>
    <col min="2570" max="2570" width="16.28515625" style="1" bestFit="1" customWidth="1"/>
    <col min="2571" max="2571" width="21.7109375" style="1" bestFit="1" customWidth="1"/>
    <col min="2572" max="2816" width="11.42578125" style="1"/>
    <col min="2817" max="2818" width="4.28515625" style="1" customWidth="1"/>
    <col min="2819" max="2819" width="5.5703125" style="1" customWidth="1"/>
    <col min="2820" max="2820" width="5.28515625" style="1" customWidth="1"/>
    <col min="2821" max="2821" width="44.7109375" style="1" customWidth="1"/>
    <col min="2822" max="2822" width="25.140625" style="1" customWidth="1"/>
    <col min="2823" max="2823" width="16" style="1" customWidth="1"/>
    <col min="2824" max="2824" width="20.7109375" style="1" customWidth="1"/>
    <col min="2825" max="2825" width="11.42578125" style="1"/>
    <col min="2826" max="2826" width="16.28515625" style="1" bestFit="1" customWidth="1"/>
    <col min="2827" max="2827" width="21.7109375" style="1" bestFit="1" customWidth="1"/>
    <col min="2828" max="3072" width="11.42578125" style="1"/>
    <col min="3073" max="3074" width="4.28515625" style="1" customWidth="1"/>
    <col min="3075" max="3075" width="5.5703125" style="1" customWidth="1"/>
    <col min="3076" max="3076" width="5.28515625" style="1" customWidth="1"/>
    <col min="3077" max="3077" width="44.7109375" style="1" customWidth="1"/>
    <col min="3078" max="3078" width="25.140625" style="1" customWidth="1"/>
    <col min="3079" max="3079" width="16" style="1" customWidth="1"/>
    <col min="3080" max="3080" width="20.7109375" style="1" customWidth="1"/>
    <col min="3081" max="3081" width="11.42578125" style="1"/>
    <col min="3082" max="3082" width="16.28515625" style="1" bestFit="1" customWidth="1"/>
    <col min="3083" max="3083" width="21.7109375" style="1" bestFit="1" customWidth="1"/>
    <col min="3084" max="3328" width="11.42578125" style="1"/>
    <col min="3329" max="3330" width="4.28515625" style="1" customWidth="1"/>
    <col min="3331" max="3331" width="5.5703125" style="1" customWidth="1"/>
    <col min="3332" max="3332" width="5.28515625" style="1" customWidth="1"/>
    <col min="3333" max="3333" width="44.7109375" style="1" customWidth="1"/>
    <col min="3334" max="3334" width="25.140625" style="1" customWidth="1"/>
    <col min="3335" max="3335" width="16" style="1" customWidth="1"/>
    <col min="3336" max="3336" width="20.7109375" style="1" customWidth="1"/>
    <col min="3337" max="3337" width="11.42578125" style="1"/>
    <col min="3338" max="3338" width="16.28515625" style="1" bestFit="1" customWidth="1"/>
    <col min="3339" max="3339" width="21.7109375" style="1" bestFit="1" customWidth="1"/>
    <col min="3340" max="3584" width="11.42578125" style="1"/>
    <col min="3585" max="3586" width="4.28515625" style="1" customWidth="1"/>
    <col min="3587" max="3587" width="5.5703125" style="1" customWidth="1"/>
    <col min="3588" max="3588" width="5.28515625" style="1" customWidth="1"/>
    <col min="3589" max="3589" width="44.7109375" style="1" customWidth="1"/>
    <col min="3590" max="3590" width="25.140625" style="1" customWidth="1"/>
    <col min="3591" max="3591" width="16" style="1" customWidth="1"/>
    <col min="3592" max="3592" width="20.7109375" style="1" customWidth="1"/>
    <col min="3593" max="3593" width="11.42578125" style="1"/>
    <col min="3594" max="3594" width="16.28515625" style="1" bestFit="1" customWidth="1"/>
    <col min="3595" max="3595" width="21.7109375" style="1" bestFit="1" customWidth="1"/>
    <col min="3596" max="3840" width="11.42578125" style="1"/>
    <col min="3841" max="3842" width="4.28515625" style="1" customWidth="1"/>
    <col min="3843" max="3843" width="5.5703125" style="1" customWidth="1"/>
    <col min="3844" max="3844" width="5.28515625" style="1" customWidth="1"/>
    <col min="3845" max="3845" width="44.7109375" style="1" customWidth="1"/>
    <col min="3846" max="3846" width="25.140625" style="1" customWidth="1"/>
    <col min="3847" max="3847" width="16" style="1" customWidth="1"/>
    <col min="3848" max="3848" width="20.7109375" style="1" customWidth="1"/>
    <col min="3849" max="3849" width="11.42578125" style="1"/>
    <col min="3850" max="3850" width="16.28515625" style="1" bestFit="1" customWidth="1"/>
    <col min="3851" max="3851" width="21.7109375" style="1" bestFit="1" customWidth="1"/>
    <col min="3852" max="4096" width="11.42578125" style="1"/>
    <col min="4097" max="4098" width="4.28515625" style="1" customWidth="1"/>
    <col min="4099" max="4099" width="5.5703125" style="1" customWidth="1"/>
    <col min="4100" max="4100" width="5.28515625" style="1" customWidth="1"/>
    <col min="4101" max="4101" width="44.7109375" style="1" customWidth="1"/>
    <col min="4102" max="4102" width="25.140625" style="1" customWidth="1"/>
    <col min="4103" max="4103" width="16" style="1" customWidth="1"/>
    <col min="4104" max="4104" width="20.7109375" style="1" customWidth="1"/>
    <col min="4105" max="4105" width="11.42578125" style="1"/>
    <col min="4106" max="4106" width="16.28515625" style="1" bestFit="1" customWidth="1"/>
    <col min="4107" max="4107" width="21.7109375" style="1" bestFit="1" customWidth="1"/>
    <col min="4108" max="4352" width="11.42578125" style="1"/>
    <col min="4353" max="4354" width="4.28515625" style="1" customWidth="1"/>
    <col min="4355" max="4355" width="5.5703125" style="1" customWidth="1"/>
    <col min="4356" max="4356" width="5.28515625" style="1" customWidth="1"/>
    <col min="4357" max="4357" width="44.7109375" style="1" customWidth="1"/>
    <col min="4358" max="4358" width="25.140625" style="1" customWidth="1"/>
    <col min="4359" max="4359" width="16" style="1" customWidth="1"/>
    <col min="4360" max="4360" width="20.7109375" style="1" customWidth="1"/>
    <col min="4361" max="4361" width="11.42578125" style="1"/>
    <col min="4362" max="4362" width="16.28515625" style="1" bestFit="1" customWidth="1"/>
    <col min="4363" max="4363" width="21.7109375" style="1" bestFit="1" customWidth="1"/>
    <col min="4364" max="4608" width="11.42578125" style="1"/>
    <col min="4609" max="4610" width="4.28515625" style="1" customWidth="1"/>
    <col min="4611" max="4611" width="5.5703125" style="1" customWidth="1"/>
    <col min="4612" max="4612" width="5.28515625" style="1" customWidth="1"/>
    <col min="4613" max="4613" width="44.7109375" style="1" customWidth="1"/>
    <col min="4614" max="4614" width="25.140625" style="1" customWidth="1"/>
    <col min="4615" max="4615" width="16" style="1" customWidth="1"/>
    <col min="4616" max="4616" width="20.7109375" style="1" customWidth="1"/>
    <col min="4617" max="4617" width="11.42578125" style="1"/>
    <col min="4618" max="4618" width="16.28515625" style="1" bestFit="1" customWidth="1"/>
    <col min="4619" max="4619" width="21.7109375" style="1" bestFit="1" customWidth="1"/>
    <col min="4620" max="4864" width="11.42578125" style="1"/>
    <col min="4865" max="4866" width="4.28515625" style="1" customWidth="1"/>
    <col min="4867" max="4867" width="5.5703125" style="1" customWidth="1"/>
    <col min="4868" max="4868" width="5.28515625" style="1" customWidth="1"/>
    <col min="4869" max="4869" width="44.7109375" style="1" customWidth="1"/>
    <col min="4870" max="4870" width="25.140625" style="1" customWidth="1"/>
    <col min="4871" max="4871" width="16" style="1" customWidth="1"/>
    <col min="4872" max="4872" width="20.7109375" style="1" customWidth="1"/>
    <col min="4873" max="4873" width="11.42578125" style="1"/>
    <col min="4874" max="4874" width="16.28515625" style="1" bestFit="1" customWidth="1"/>
    <col min="4875" max="4875" width="21.7109375" style="1" bestFit="1" customWidth="1"/>
    <col min="4876" max="5120" width="11.42578125" style="1"/>
    <col min="5121" max="5122" width="4.28515625" style="1" customWidth="1"/>
    <col min="5123" max="5123" width="5.5703125" style="1" customWidth="1"/>
    <col min="5124" max="5124" width="5.28515625" style="1" customWidth="1"/>
    <col min="5125" max="5125" width="44.7109375" style="1" customWidth="1"/>
    <col min="5126" max="5126" width="25.140625" style="1" customWidth="1"/>
    <col min="5127" max="5127" width="16" style="1" customWidth="1"/>
    <col min="5128" max="5128" width="20.7109375" style="1" customWidth="1"/>
    <col min="5129" max="5129" width="11.42578125" style="1"/>
    <col min="5130" max="5130" width="16.28515625" style="1" bestFit="1" customWidth="1"/>
    <col min="5131" max="5131" width="21.7109375" style="1" bestFit="1" customWidth="1"/>
    <col min="5132" max="5376" width="11.42578125" style="1"/>
    <col min="5377" max="5378" width="4.28515625" style="1" customWidth="1"/>
    <col min="5379" max="5379" width="5.5703125" style="1" customWidth="1"/>
    <col min="5380" max="5380" width="5.28515625" style="1" customWidth="1"/>
    <col min="5381" max="5381" width="44.7109375" style="1" customWidth="1"/>
    <col min="5382" max="5382" width="25.140625" style="1" customWidth="1"/>
    <col min="5383" max="5383" width="16" style="1" customWidth="1"/>
    <col min="5384" max="5384" width="20.7109375" style="1" customWidth="1"/>
    <col min="5385" max="5385" width="11.42578125" style="1"/>
    <col min="5386" max="5386" width="16.28515625" style="1" bestFit="1" customWidth="1"/>
    <col min="5387" max="5387" width="21.7109375" style="1" bestFit="1" customWidth="1"/>
    <col min="5388" max="5632" width="11.42578125" style="1"/>
    <col min="5633" max="5634" width="4.28515625" style="1" customWidth="1"/>
    <col min="5635" max="5635" width="5.5703125" style="1" customWidth="1"/>
    <col min="5636" max="5636" width="5.28515625" style="1" customWidth="1"/>
    <col min="5637" max="5637" width="44.7109375" style="1" customWidth="1"/>
    <col min="5638" max="5638" width="25.140625" style="1" customWidth="1"/>
    <col min="5639" max="5639" width="16" style="1" customWidth="1"/>
    <col min="5640" max="5640" width="20.7109375" style="1" customWidth="1"/>
    <col min="5641" max="5641" width="11.42578125" style="1"/>
    <col min="5642" max="5642" width="16.28515625" style="1" bestFit="1" customWidth="1"/>
    <col min="5643" max="5643" width="21.7109375" style="1" bestFit="1" customWidth="1"/>
    <col min="5644" max="5888" width="11.42578125" style="1"/>
    <col min="5889" max="5890" width="4.28515625" style="1" customWidth="1"/>
    <col min="5891" max="5891" width="5.5703125" style="1" customWidth="1"/>
    <col min="5892" max="5892" width="5.28515625" style="1" customWidth="1"/>
    <col min="5893" max="5893" width="44.7109375" style="1" customWidth="1"/>
    <col min="5894" max="5894" width="25.140625" style="1" customWidth="1"/>
    <col min="5895" max="5895" width="16" style="1" customWidth="1"/>
    <col min="5896" max="5896" width="20.7109375" style="1" customWidth="1"/>
    <col min="5897" max="5897" width="11.42578125" style="1"/>
    <col min="5898" max="5898" width="16.28515625" style="1" bestFit="1" customWidth="1"/>
    <col min="5899" max="5899" width="21.7109375" style="1" bestFit="1" customWidth="1"/>
    <col min="5900" max="6144" width="11.42578125" style="1"/>
    <col min="6145" max="6146" width="4.28515625" style="1" customWidth="1"/>
    <col min="6147" max="6147" width="5.5703125" style="1" customWidth="1"/>
    <col min="6148" max="6148" width="5.28515625" style="1" customWidth="1"/>
    <col min="6149" max="6149" width="44.7109375" style="1" customWidth="1"/>
    <col min="6150" max="6150" width="25.140625" style="1" customWidth="1"/>
    <col min="6151" max="6151" width="16" style="1" customWidth="1"/>
    <col min="6152" max="6152" width="20.7109375" style="1" customWidth="1"/>
    <col min="6153" max="6153" width="11.42578125" style="1"/>
    <col min="6154" max="6154" width="16.28515625" style="1" bestFit="1" customWidth="1"/>
    <col min="6155" max="6155" width="21.7109375" style="1" bestFit="1" customWidth="1"/>
    <col min="6156" max="6400" width="11.42578125" style="1"/>
    <col min="6401" max="6402" width="4.28515625" style="1" customWidth="1"/>
    <col min="6403" max="6403" width="5.5703125" style="1" customWidth="1"/>
    <col min="6404" max="6404" width="5.28515625" style="1" customWidth="1"/>
    <col min="6405" max="6405" width="44.7109375" style="1" customWidth="1"/>
    <col min="6406" max="6406" width="25.140625" style="1" customWidth="1"/>
    <col min="6407" max="6407" width="16" style="1" customWidth="1"/>
    <col min="6408" max="6408" width="20.7109375" style="1" customWidth="1"/>
    <col min="6409" max="6409" width="11.42578125" style="1"/>
    <col min="6410" max="6410" width="16.28515625" style="1" bestFit="1" customWidth="1"/>
    <col min="6411" max="6411" width="21.7109375" style="1" bestFit="1" customWidth="1"/>
    <col min="6412" max="6656" width="11.42578125" style="1"/>
    <col min="6657" max="6658" width="4.28515625" style="1" customWidth="1"/>
    <col min="6659" max="6659" width="5.5703125" style="1" customWidth="1"/>
    <col min="6660" max="6660" width="5.28515625" style="1" customWidth="1"/>
    <col min="6661" max="6661" width="44.7109375" style="1" customWidth="1"/>
    <col min="6662" max="6662" width="25.140625" style="1" customWidth="1"/>
    <col min="6663" max="6663" width="16" style="1" customWidth="1"/>
    <col min="6664" max="6664" width="20.7109375" style="1" customWidth="1"/>
    <col min="6665" max="6665" width="11.42578125" style="1"/>
    <col min="6666" max="6666" width="16.28515625" style="1" bestFit="1" customWidth="1"/>
    <col min="6667" max="6667" width="21.7109375" style="1" bestFit="1" customWidth="1"/>
    <col min="6668" max="6912" width="11.42578125" style="1"/>
    <col min="6913" max="6914" width="4.28515625" style="1" customWidth="1"/>
    <col min="6915" max="6915" width="5.5703125" style="1" customWidth="1"/>
    <col min="6916" max="6916" width="5.28515625" style="1" customWidth="1"/>
    <col min="6917" max="6917" width="44.7109375" style="1" customWidth="1"/>
    <col min="6918" max="6918" width="25.140625" style="1" customWidth="1"/>
    <col min="6919" max="6919" width="16" style="1" customWidth="1"/>
    <col min="6920" max="6920" width="20.7109375" style="1" customWidth="1"/>
    <col min="6921" max="6921" width="11.42578125" style="1"/>
    <col min="6922" max="6922" width="16.28515625" style="1" bestFit="1" customWidth="1"/>
    <col min="6923" max="6923" width="21.7109375" style="1" bestFit="1" customWidth="1"/>
    <col min="6924" max="7168" width="11.42578125" style="1"/>
    <col min="7169" max="7170" width="4.28515625" style="1" customWidth="1"/>
    <col min="7171" max="7171" width="5.5703125" style="1" customWidth="1"/>
    <col min="7172" max="7172" width="5.28515625" style="1" customWidth="1"/>
    <col min="7173" max="7173" width="44.7109375" style="1" customWidth="1"/>
    <col min="7174" max="7174" width="25.140625" style="1" customWidth="1"/>
    <col min="7175" max="7175" width="16" style="1" customWidth="1"/>
    <col min="7176" max="7176" width="20.7109375" style="1" customWidth="1"/>
    <col min="7177" max="7177" width="11.42578125" style="1"/>
    <col min="7178" max="7178" width="16.28515625" style="1" bestFit="1" customWidth="1"/>
    <col min="7179" max="7179" width="21.7109375" style="1" bestFit="1" customWidth="1"/>
    <col min="7180" max="7424" width="11.42578125" style="1"/>
    <col min="7425" max="7426" width="4.28515625" style="1" customWidth="1"/>
    <col min="7427" max="7427" width="5.5703125" style="1" customWidth="1"/>
    <col min="7428" max="7428" width="5.28515625" style="1" customWidth="1"/>
    <col min="7429" max="7429" width="44.7109375" style="1" customWidth="1"/>
    <col min="7430" max="7430" width="25.140625" style="1" customWidth="1"/>
    <col min="7431" max="7431" width="16" style="1" customWidth="1"/>
    <col min="7432" max="7432" width="20.7109375" style="1" customWidth="1"/>
    <col min="7433" max="7433" width="11.42578125" style="1"/>
    <col min="7434" max="7434" width="16.28515625" style="1" bestFit="1" customWidth="1"/>
    <col min="7435" max="7435" width="21.7109375" style="1" bestFit="1" customWidth="1"/>
    <col min="7436" max="7680" width="11.42578125" style="1"/>
    <col min="7681" max="7682" width="4.28515625" style="1" customWidth="1"/>
    <col min="7683" max="7683" width="5.5703125" style="1" customWidth="1"/>
    <col min="7684" max="7684" width="5.28515625" style="1" customWidth="1"/>
    <col min="7685" max="7685" width="44.7109375" style="1" customWidth="1"/>
    <col min="7686" max="7686" width="25.140625" style="1" customWidth="1"/>
    <col min="7687" max="7687" width="16" style="1" customWidth="1"/>
    <col min="7688" max="7688" width="20.7109375" style="1" customWidth="1"/>
    <col min="7689" max="7689" width="11.42578125" style="1"/>
    <col min="7690" max="7690" width="16.28515625" style="1" bestFit="1" customWidth="1"/>
    <col min="7691" max="7691" width="21.7109375" style="1" bestFit="1" customWidth="1"/>
    <col min="7692" max="7936" width="11.42578125" style="1"/>
    <col min="7937" max="7938" width="4.28515625" style="1" customWidth="1"/>
    <col min="7939" max="7939" width="5.5703125" style="1" customWidth="1"/>
    <col min="7940" max="7940" width="5.28515625" style="1" customWidth="1"/>
    <col min="7941" max="7941" width="44.7109375" style="1" customWidth="1"/>
    <col min="7942" max="7942" width="25.140625" style="1" customWidth="1"/>
    <col min="7943" max="7943" width="16" style="1" customWidth="1"/>
    <col min="7944" max="7944" width="20.7109375" style="1" customWidth="1"/>
    <col min="7945" max="7945" width="11.42578125" style="1"/>
    <col min="7946" max="7946" width="16.28515625" style="1" bestFit="1" customWidth="1"/>
    <col min="7947" max="7947" width="21.7109375" style="1" bestFit="1" customWidth="1"/>
    <col min="7948" max="8192" width="11.42578125" style="1"/>
    <col min="8193" max="8194" width="4.28515625" style="1" customWidth="1"/>
    <col min="8195" max="8195" width="5.5703125" style="1" customWidth="1"/>
    <col min="8196" max="8196" width="5.28515625" style="1" customWidth="1"/>
    <col min="8197" max="8197" width="44.7109375" style="1" customWidth="1"/>
    <col min="8198" max="8198" width="25.140625" style="1" customWidth="1"/>
    <col min="8199" max="8199" width="16" style="1" customWidth="1"/>
    <col min="8200" max="8200" width="20.7109375" style="1" customWidth="1"/>
    <col min="8201" max="8201" width="11.42578125" style="1"/>
    <col min="8202" max="8202" width="16.28515625" style="1" bestFit="1" customWidth="1"/>
    <col min="8203" max="8203" width="21.7109375" style="1" bestFit="1" customWidth="1"/>
    <col min="8204" max="8448" width="11.42578125" style="1"/>
    <col min="8449" max="8450" width="4.28515625" style="1" customWidth="1"/>
    <col min="8451" max="8451" width="5.5703125" style="1" customWidth="1"/>
    <col min="8452" max="8452" width="5.28515625" style="1" customWidth="1"/>
    <col min="8453" max="8453" width="44.7109375" style="1" customWidth="1"/>
    <col min="8454" max="8454" width="25.140625" style="1" customWidth="1"/>
    <col min="8455" max="8455" width="16" style="1" customWidth="1"/>
    <col min="8456" max="8456" width="20.7109375" style="1" customWidth="1"/>
    <col min="8457" max="8457" width="11.42578125" style="1"/>
    <col min="8458" max="8458" width="16.28515625" style="1" bestFit="1" customWidth="1"/>
    <col min="8459" max="8459" width="21.7109375" style="1" bestFit="1" customWidth="1"/>
    <col min="8460" max="8704" width="11.42578125" style="1"/>
    <col min="8705" max="8706" width="4.28515625" style="1" customWidth="1"/>
    <col min="8707" max="8707" width="5.5703125" style="1" customWidth="1"/>
    <col min="8708" max="8708" width="5.28515625" style="1" customWidth="1"/>
    <col min="8709" max="8709" width="44.7109375" style="1" customWidth="1"/>
    <col min="8710" max="8710" width="25.140625" style="1" customWidth="1"/>
    <col min="8711" max="8711" width="16" style="1" customWidth="1"/>
    <col min="8712" max="8712" width="20.7109375" style="1" customWidth="1"/>
    <col min="8713" max="8713" width="11.42578125" style="1"/>
    <col min="8714" max="8714" width="16.28515625" style="1" bestFit="1" customWidth="1"/>
    <col min="8715" max="8715" width="21.7109375" style="1" bestFit="1" customWidth="1"/>
    <col min="8716" max="8960" width="11.42578125" style="1"/>
    <col min="8961" max="8962" width="4.28515625" style="1" customWidth="1"/>
    <col min="8963" max="8963" width="5.5703125" style="1" customWidth="1"/>
    <col min="8964" max="8964" width="5.28515625" style="1" customWidth="1"/>
    <col min="8965" max="8965" width="44.7109375" style="1" customWidth="1"/>
    <col min="8966" max="8966" width="25.140625" style="1" customWidth="1"/>
    <col min="8967" max="8967" width="16" style="1" customWidth="1"/>
    <col min="8968" max="8968" width="20.7109375" style="1" customWidth="1"/>
    <col min="8969" max="8969" width="11.42578125" style="1"/>
    <col min="8970" max="8970" width="16.28515625" style="1" bestFit="1" customWidth="1"/>
    <col min="8971" max="8971" width="21.7109375" style="1" bestFit="1" customWidth="1"/>
    <col min="8972" max="9216" width="11.42578125" style="1"/>
    <col min="9217" max="9218" width="4.28515625" style="1" customWidth="1"/>
    <col min="9219" max="9219" width="5.5703125" style="1" customWidth="1"/>
    <col min="9220" max="9220" width="5.28515625" style="1" customWidth="1"/>
    <col min="9221" max="9221" width="44.7109375" style="1" customWidth="1"/>
    <col min="9222" max="9222" width="25.140625" style="1" customWidth="1"/>
    <col min="9223" max="9223" width="16" style="1" customWidth="1"/>
    <col min="9224" max="9224" width="20.7109375" style="1" customWidth="1"/>
    <col min="9225" max="9225" width="11.42578125" style="1"/>
    <col min="9226" max="9226" width="16.28515625" style="1" bestFit="1" customWidth="1"/>
    <col min="9227" max="9227" width="21.7109375" style="1" bestFit="1" customWidth="1"/>
    <col min="9228" max="9472" width="11.42578125" style="1"/>
    <col min="9473" max="9474" width="4.28515625" style="1" customWidth="1"/>
    <col min="9475" max="9475" width="5.5703125" style="1" customWidth="1"/>
    <col min="9476" max="9476" width="5.28515625" style="1" customWidth="1"/>
    <col min="9477" max="9477" width="44.7109375" style="1" customWidth="1"/>
    <col min="9478" max="9478" width="25.140625" style="1" customWidth="1"/>
    <col min="9479" max="9479" width="16" style="1" customWidth="1"/>
    <col min="9480" max="9480" width="20.7109375" style="1" customWidth="1"/>
    <col min="9481" max="9481" width="11.42578125" style="1"/>
    <col min="9482" max="9482" width="16.28515625" style="1" bestFit="1" customWidth="1"/>
    <col min="9483" max="9483" width="21.7109375" style="1" bestFit="1" customWidth="1"/>
    <col min="9484" max="9728" width="11.42578125" style="1"/>
    <col min="9729" max="9730" width="4.28515625" style="1" customWidth="1"/>
    <col min="9731" max="9731" width="5.5703125" style="1" customWidth="1"/>
    <col min="9732" max="9732" width="5.28515625" style="1" customWidth="1"/>
    <col min="9733" max="9733" width="44.7109375" style="1" customWidth="1"/>
    <col min="9734" max="9734" width="25.140625" style="1" customWidth="1"/>
    <col min="9735" max="9735" width="16" style="1" customWidth="1"/>
    <col min="9736" max="9736" width="20.7109375" style="1" customWidth="1"/>
    <col min="9737" max="9737" width="11.42578125" style="1"/>
    <col min="9738" max="9738" width="16.28515625" style="1" bestFit="1" customWidth="1"/>
    <col min="9739" max="9739" width="21.7109375" style="1" bestFit="1" customWidth="1"/>
    <col min="9740" max="9984" width="11.42578125" style="1"/>
    <col min="9985" max="9986" width="4.28515625" style="1" customWidth="1"/>
    <col min="9987" max="9987" width="5.5703125" style="1" customWidth="1"/>
    <col min="9988" max="9988" width="5.28515625" style="1" customWidth="1"/>
    <col min="9989" max="9989" width="44.7109375" style="1" customWidth="1"/>
    <col min="9990" max="9990" width="25.140625" style="1" customWidth="1"/>
    <col min="9991" max="9991" width="16" style="1" customWidth="1"/>
    <col min="9992" max="9992" width="20.7109375" style="1" customWidth="1"/>
    <col min="9993" max="9993" width="11.42578125" style="1"/>
    <col min="9994" max="9994" width="16.28515625" style="1" bestFit="1" customWidth="1"/>
    <col min="9995" max="9995" width="21.7109375" style="1" bestFit="1" customWidth="1"/>
    <col min="9996" max="10240" width="11.42578125" style="1"/>
    <col min="10241" max="10242" width="4.28515625" style="1" customWidth="1"/>
    <col min="10243" max="10243" width="5.5703125" style="1" customWidth="1"/>
    <col min="10244" max="10244" width="5.28515625" style="1" customWidth="1"/>
    <col min="10245" max="10245" width="44.7109375" style="1" customWidth="1"/>
    <col min="10246" max="10246" width="25.140625" style="1" customWidth="1"/>
    <col min="10247" max="10247" width="16" style="1" customWidth="1"/>
    <col min="10248" max="10248" width="20.7109375" style="1" customWidth="1"/>
    <col min="10249" max="10249" width="11.42578125" style="1"/>
    <col min="10250" max="10250" width="16.28515625" style="1" bestFit="1" customWidth="1"/>
    <col min="10251" max="10251" width="21.7109375" style="1" bestFit="1" customWidth="1"/>
    <col min="10252" max="10496" width="11.42578125" style="1"/>
    <col min="10497" max="10498" width="4.28515625" style="1" customWidth="1"/>
    <col min="10499" max="10499" width="5.5703125" style="1" customWidth="1"/>
    <col min="10500" max="10500" width="5.28515625" style="1" customWidth="1"/>
    <col min="10501" max="10501" width="44.7109375" style="1" customWidth="1"/>
    <col min="10502" max="10502" width="25.140625" style="1" customWidth="1"/>
    <col min="10503" max="10503" width="16" style="1" customWidth="1"/>
    <col min="10504" max="10504" width="20.7109375" style="1" customWidth="1"/>
    <col min="10505" max="10505" width="11.42578125" style="1"/>
    <col min="10506" max="10506" width="16.28515625" style="1" bestFit="1" customWidth="1"/>
    <col min="10507" max="10507" width="21.7109375" style="1" bestFit="1" customWidth="1"/>
    <col min="10508" max="10752" width="11.42578125" style="1"/>
    <col min="10753" max="10754" width="4.28515625" style="1" customWidth="1"/>
    <col min="10755" max="10755" width="5.5703125" style="1" customWidth="1"/>
    <col min="10756" max="10756" width="5.28515625" style="1" customWidth="1"/>
    <col min="10757" max="10757" width="44.7109375" style="1" customWidth="1"/>
    <col min="10758" max="10758" width="25.140625" style="1" customWidth="1"/>
    <col min="10759" max="10759" width="16" style="1" customWidth="1"/>
    <col min="10760" max="10760" width="20.7109375" style="1" customWidth="1"/>
    <col min="10761" max="10761" width="11.42578125" style="1"/>
    <col min="10762" max="10762" width="16.28515625" style="1" bestFit="1" customWidth="1"/>
    <col min="10763" max="10763" width="21.7109375" style="1" bestFit="1" customWidth="1"/>
    <col min="10764" max="11008" width="11.42578125" style="1"/>
    <col min="11009" max="11010" width="4.28515625" style="1" customWidth="1"/>
    <col min="11011" max="11011" width="5.5703125" style="1" customWidth="1"/>
    <col min="11012" max="11012" width="5.28515625" style="1" customWidth="1"/>
    <col min="11013" max="11013" width="44.7109375" style="1" customWidth="1"/>
    <col min="11014" max="11014" width="25.140625" style="1" customWidth="1"/>
    <col min="11015" max="11015" width="16" style="1" customWidth="1"/>
    <col min="11016" max="11016" width="20.7109375" style="1" customWidth="1"/>
    <col min="11017" max="11017" width="11.42578125" style="1"/>
    <col min="11018" max="11018" width="16.28515625" style="1" bestFit="1" customWidth="1"/>
    <col min="11019" max="11019" width="21.7109375" style="1" bestFit="1" customWidth="1"/>
    <col min="11020" max="11264" width="11.42578125" style="1"/>
    <col min="11265" max="11266" width="4.28515625" style="1" customWidth="1"/>
    <col min="11267" max="11267" width="5.5703125" style="1" customWidth="1"/>
    <col min="11268" max="11268" width="5.28515625" style="1" customWidth="1"/>
    <col min="11269" max="11269" width="44.7109375" style="1" customWidth="1"/>
    <col min="11270" max="11270" width="25.140625" style="1" customWidth="1"/>
    <col min="11271" max="11271" width="16" style="1" customWidth="1"/>
    <col min="11272" max="11272" width="20.7109375" style="1" customWidth="1"/>
    <col min="11273" max="11273" width="11.42578125" style="1"/>
    <col min="11274" max="11274" width="16.28515625" style="1" bestFit="1" customWidth="1"/>
    <col min="11275" max="11275" width="21.7109375" style="1" bestFit="1" customWidth="1"/>
    <col min="11276" max="11520" width="11.42578125" style="1"/>
    <col min="11521" max="11522" width="4.28515625" style="1" customWidth="1"/>
    <col min="11523" max="11523" width="5.5703125" style="1" customWidth="1"/>
    <col min="11524" max="11524" width="5.28515625" style="1" customWidth="1"/>
    <col min="11525" max="11525" width="44.7109375" style="1" customWidth="1"/>
    <col min="11526" max="11526" width="25.140625" style="1" customWidth="1"/>
    <col min="11527" max="11527" width="16" style="1" customWidth="1"/>
    <col min="11528" max="11528" width="20.7109375" style="1" customWidth="1"/>
    <col min="11529" max="11529" width="11.42578125" style="1"/>
    <col min="11530" max="11530" width="16.28515625" style="1" bestFit="1" customWidth="1"/>
    <col min="11531" max="11531" width="21.7109375" style="1" bestFit="1" customWidth="1"/>
    <col min="11532" max="11776" width="11.42578125" style="1"/>
    <col min="11777" max="11778" width="4.28515625" style="1" customWidth="1"/>
    <col min="11779" max="11779" width="5.5703125" style="1" customWidth="1"/>
    <col min="11780" max="11780" width="5.28515625" style="1" customWidth="1"/>
    <col min="11781" max="11781" width="44.7109375" style="1" customWidth="1"/>
    <col min="11782" max="11782" width="25.140625" style="1" customWidth="1"/>
    <col min="11783" max="11783" width="16" style="1" customWidth="1"/>
    <col min="11784" max="11784" width="20.7109375" style="1" customWidth="1"/>
    <col min="11785" max="11785" width="11.42578125" style="1"/>
    <col min="11786" max="11786" width="16.28515625" style="1" bestFit="1" customWidth="1"/>
    <col min="11787" max="11787" width="21.7109375" style="1" bestFit="1" customWidth="1"/>
    <col min="11788" max="12032" width="11.42578125" style="1"/>
    <col min="12033" max="12034" width="4.28515625" style="1" customWidth="1"/>
    <col min="12035" max="12035" width="5.5703125" style="1" customWidth="1"/>
    <col min="12036" max="12036" width="5.28515625" style="1" customWidth="1"/>
    <col min="12037" max="12037" width="44.7109375" style="1" customWidth="1"/>
    <col min="12038" max="12038" width="25.140625" style="1" customWidth="1"/>
    <col min="12039" max="12039" width="16" style="1" customWidth="1"/>
    <col min="12040" max="12040" width="20.7109375" style="1" customWidth="1"/>
    <col min="12041" max="12041" width="11.42578125" style="1"/>
    <col min="12042" max="12042" width="16.28515625" style="1" bestFit="1" customWidth="1"/>
    <col min="12043" max="12043" width="21.7109375" style="1" bestFit="1" customWidth="1"/>
    <col min="12044" max="12288" width="11.42578125" style="1"/>
    <col min="12289" max="12290" width="4.28515625" style="1" customWidth="1"/>
    <col min="12291" max="12291" width="5.5703125" style="1" customWidth="1"/>
    <col min="12292" max="12292" width="5.28515625" style="1" customWidth="1"/>
    <col min="12293" max="12293" width="44.7109375" style="1" customWidth="1"/>
    <col min="12294" max="12294" width="25.140625" style="1" customWidth="1"/>
    <col min="12295" max="12295" width="16" style="1" customWidth="1"/>
    <col min="12296" max="12296" width="20.7109375" style="1" customWidth="1"/>
    <col min="12297" max="12297" width="11.42578125" style="1"/>
    <col min="12298" max="12298" width="16.28515625" style="1" bestFit="1" customWidth="1"/>
    <col min="12299" max="12299" width="21.7109375" style="1" bestFit="1" customWidth="1"/>
    <col min="12300" max="12544" width="11.42578125" style="1"/>
    <col min="12545" max="12546" width="4.28515625" style="1" customWidth="1"/>
    <col min="12547" max="12547" width="5.5703125" style="1" customWidth="1"/>
    <col min="12548" max="12548" width="5.28515625" style="1" customWidth="1"/>
    <col min="12549" max="12549" width="44.7109375" style="1" customWidth="1"/>
    <col min="12550" max="12550" width="25.140625" style="1" customWidth="1"/>
    <col min="12551" max="12551" width="16" style="1" customWidth="1"/>
    <col min="12552" max="12552" width="20.7109375" style="1" customWidth="1"/>
    <col min="12553" max="12553" width="11.42578125" style="1"/>
    <col min="12554" max="12554" width="16.28515625" style="1" bestFit="1" customWidth="1"/>
    <col min="12555" max="12555" width="21.7109375" style="1" bestFit="1" customWidth="1"/>
    <col min="12556" max="12800" width="11.42578125" style="1"/>
    <col min="12801" max="12802" width="4.28515625" style="1" customWidth="1"/>
    <col min="12803" max="12803" width="5.5703125" style="1" customWidth="1"/>
    <col min="12804" max="12804" width="5.28515625" style="1" customWidth="1"/>
    <col min="12805" max="12805" width="44.7109375" style="1" customWidth="1"/>
    <col min="12806" max="12806" width="25.140625" style="1" customWidth="1"/>
    <col min="12807" max="12807" width="16" style="1" customWidth="1"/>
    <col min="12808" max="12808" width="20.7109375" style="1" customWidth="1"/>
    <col min="12809" max="12809" width="11.42578125" style="1"/>
    <col min="12810" max="12810" width="16.28515625" style="1" bestFit="1" customWidth="1"/>
    <col min="12811" max="12811" width="21.7109375" style="1" bestFit="1" customWidth="1"/>
    <col min="12812" max="13056" width="11.42578125" style="1"/>
    <col min="13057" max="13058" width="4.28515625" style="1" customWidth="1"/>
    <col min="13059" max="13059" width="5.5703125" style="1" customWidth="1"/>
    <col min="13060" max="13060" width="5.28515625" style="1" customWidth="1"/>
    <col min="13061" max="13061" width="44.7109375" style="1" customWidth="1"/>
    <col min="13062" max="13062" width="25.140625" style="1" customWidth="1"/>
    <col min="13063" max="13063" width="16" style="1" customWidth="1"/>
    <col min="13064" max="13064" width="20.7109375" style="1" customWidth="1"/>
    <col min="13065" max="13065" width="11.42578125" style="1"/>
    <col min="13066" max="13066" width="16.28515625" style="1" bestFit="1" customWidth="1"/>
    <col min="13067" max="13067" width="21.7109375" style="1" bestFit="1" customWidth="1"/>
    <col min="13068" max="13312" width="11.42578125" style="1"/>
    <col min="13313" max="13314" width="4.28515625" style="1" customWidth="1"/>
    <col min="13315" max="13315" width="5.5703125" style="1" customWidth="1"/>
    <col min="13316" max="13316" width="5.28515625" style="1" customWidth="1"/>
    <col min="13317" max="13317" width="44.7109375" style="1" customWidth="1"/>
    <col min="13318" max="13318" width="25.140625" style="1" customWidth="1"/>
    <col min="13319" max="13319" width="16" style="1" customWidth="1"/>
    <col min="13320" max="13320" width="20.7109375" style="1" customWidth="1"/>
    <col min="13321" max="13321" width="11.42578125" style="1"/>
    <col min="13322" max="13322" width="16.28515625" style="1" bestFit="1" customWidth="1"/>
    <col min="13323" max="13323" width="21.7109375" style="1" bestFit="1" customWidth="1"/>
    <col min="13324" max="13568" width="11.42578125" style="1"/>
    <col min="13569" max="13570" width="4.28515625" style="1" customWidth="1"/>
    <col min="13571" max="13571" width="5.5703125" style="1" customWidth="1"/>
    <col min="13572" max="13572" width="5.28515625" style="1" customWidth="1"/>
    <col min="13573" max="13573" width="44.7109375" style="1" customWidth="1"/>
    <col min="13574" max="13574" width="25.140625" style="1" customWidth="1"/>
    <col min="13575" max="13575" width="16" style="1" customWidth="1"/>
    <col min="13576" max="13576" width="20.7109375" style="1" customWidth="1"/>
    <col min="13577" max="13577" width="11.42578125" style="1"/>
    <col min="13578" max="13578" width="16.28515625" style="1" bestFit="1" customWidth="1"/>
    <col min="13579" max="13579" width="21.7109375" style="1" bestFit="1" customWidth="1"/>
    <col min="13580" max="13824" width="11.42578125" style="1"/>
    <col min="13825" max="13826" width="4.28515625" style="1" customWidth="1"/>
    <col min="13827" max="13827" width="5.5703125" style="1" customWidth="1"/>
    <col min="13828" max="13828" width="5.28515625" style="1" customWidth="1"/>
    <col min="13829" max="13829" width="44.7109375" style="1" customWidth="1"/>
    <col min="13830" max="13830" width="25.140625" style="1" customWidth="1"/>
    <col min="13831" max="13831" width="16" style="1" customWidth="1"/>
    <col min="13832" max="13832" width="20.7109375" style="1" customWidth="1"/>
    <col min="13833" max="13833" width="11.42578125" style="1"/>
    <col min="13834" max="13834" width="16.28515625" style="1" bestFit="1" customWidth="1"/>
    <col min="13835" max="13835" width="21.7109375" style="1" bestFit="1" customWidth="1"/>
    <col min="13836" max="14080" width="11.42578125" style="1"/>
    <col min="14081" max="14082" width="4.28515625" style="1" customWidth="1"/>
    <col min="14083" max="14083" width="5.5703125" style="1" customWidth="1"/>
    <col min="14084" max="14084" width="5.28515625" style="1" customWidth="1"/>
    <col min="14085" max="14085" width="44.7109375" style="1" customWidth="1"/>
    <col min="14086" max="14086" width="25.140625" style="1" customWidth="1"/>
    <col min="14087" max="14087" width="16" style="1" customWidth="1"/>
    <col min="14088" max="14088" width="20.7109375" style="1" customWidth="1"/>
    <col min="14089" max="14089" width="11.42578125" style="1"/>
    <col min="14090" max="14090" width="16.28515625" style="1" bestFit="1" customWidth="1"/>
    <col min="14091" max="14091" width="21.7109375" style="1" bestFit="1" customWidth="1"/>
    <col min="14092" max="14336" width="11.42578125" style="1"/>
    <col min="14337" max="14338" width="4.28515625" style="1" customWidth="1"/>
    <col min="14339" max="14339" width="5.5703125" style="1" customWidth="1"/>
    <col min="14340" max="14340" width="5.28515625" style="1" customWidth="1"/>
    <col min="14341" max="14341" width="44.7109375" style="1" customWidth="1"/>
    <col min="14342" max="14342" width="25.140625" style="1" customWidth="1"/>
    <col min="14343" max="14343" width="16" style="1" customWidth="1"/>
    <col min="14344" max="14344" width="20.7109375" style="1" customWidth="1"/>
    <col min="14345" max="14345" width="11.42578125" style="1"/>
    <col min="14346" max="14346" width="16.28515625" style="1" bestFit="1" customWidth="1"/>
    <col min="14347" max="14347" width="21.7109375" style="1" bestFit="1" customWidth="1"/>
    <col min="14348" max="14592" width="11.42578125" style="1"/>
    <col min="14593" max="14594" width="4.28515625" style="1" customWidth="1"/>
    <col min="14595" max="14595" width="5.5703125" style="1" customWidth="1"/>
    <col min="14596" max="14596" width="5.28515625" style="1" customWidth="1"/>
    <col min="14597" max="14597" width="44.7109375" style="1" customWidth="1"/>
    <col min="14598" max="14598" width="25.140625" style="1" customWidth="1"/>
    <col min="14599" max="14599" width="16" style="1" customWidth="1"/>
    <col min="14600" max="14600" width="20.7109375" style="1" customWidth="1"/>
    <col min="14601" max="14601" width="11.42578125" style="1"/>
    <col min="14602" max="14602" width="16.28515625" style="1" bestFit="1" customWidth="1"/>
    <col min="14603" max="14603" width="21.7109375" style="1" bestFit="1" customWidth="1"/>
    <col min="14604" max="14848" width="11.42578125" style="1"/>
    <col min="14849" max="14850" width="4.28515625" style="1" customWidth="1"/>
    <col min="14851" max="14851" width="5.5703125" style="1" customWidth="1"/>
    <col min="14852" max="14852" width="5.28515625" style="1" customWidth="1"/>
    <col min="14853" max="14853" width="44.7109375" style="1" customWidth="1"/>
    <col min="14854" max="14854" width="25.140625" style="1" customWidth="1"/>
    <col min="14855" max="14855" width="16" style="1" customWidth="1"/>
    <col min="14856" max="14856" width="20.7109375" style="1" customWidth="1"/>
    <col min="14857" max="14857" width="11.42578125" style="1"/>
    <col min="14858" max="14858" width="16.28515625" style="1" bestFit="1" customWidth="1"/>
    <col min="14859" max="14859" width="21.7109375" style="1" bestFit="1" customWidth="1"/>
    <col min="14860" max="15104" width="11.42578125" style="1"/>
    <col min="15105" max="15106" width="4.28515625" style="1" customWidth="1"/>
    <col min="15107" max="15107" width="5.5703125" style="1" customWidth="1"/>
    <col min="15108" max="15108" width="5.28515625" style="1" customWidth="1"/>
    <col min="15109" max="15109" width="44.7109375" style="1" customWidth="1"/>
    <col min="15110" max="15110" width="25.140625" style="1" customWidth="1"/>
    <col min="15111" max="15111" width="16" style="1" customWidth="1"/>
    <col min="15112" max="15112" width="20.7109375" style="1" customWidth="1"/>
    <col min="15113" max="15113" width="11.42578125" style="1"/>
    <col min="15114" max="15114" width="16.28515625" style="1" bestFit="1" customWidth="1"/>
    <col min="15115" max="15115" width="21.7109375" style="1" bestFit="1" customWidth="1"/>
    <col min="15116" max="15360" width="11.42578125" style="1"/>
    <col min="15361" max="15362" width="4.28515625" style="1" customWidth="1"/>
    <col min="15363" max="15363" width="5.5703125" style="1" customWidth="1"/>
    <col min="15364" max="15364" width="5.28515625" style="1" customWidth="1"/>
    <col min="15365" max="15365" width="44.7109375" style="1" customWidth="1"/>
    <col min="15366" max="15366" width="25.140625" style="1" customWidth="1"/>
    <col min="15367" max="15367" width="16" style="1" customWidth="1"/>
    <col min="15368" max="15368" width="20.7109375" style="1" customWidth="1"/>
    <col min="15369" max="15369" width="11.42578125" style="1"/>
    <col min="15370" max="15370" width="16.28515625" style="1" bestFit="1" customWidth="1"/>
    <col min="15371" max="15371" width="21.7109375" style="1" bestFit="1" customWidth="1"/>
    <col min="15372" max="15616" width="11.42578125" style="1"/>
    <col min="15617" max="15618" width="4.28515625" style="1" customWidth="1"/>
    <col min="15619" max="15619" width="5.5703125" style="1" customWidth="1"/>
    <col min="15620" max="15620" width="5.28515625" style="1" customWidth="1"/>
    <col min="15621" max="15621" width="44.7109375" style="1" customWidth="1"/>
    <col min="15622" max="15622" width="25.140625" style="1" customWidth="1"/>
    <col min="15623" max="15623" width="16" style="1" customWidth="1"/>
    <col min="15624" max="15624" width="20.7109375" style="1" customWidth="1"/>
    <col min="15625" max="15625" width="11.42578125" style="1"/>
    <col min="15626" max="15626" width="16.28515625" style="1" bestFit="1" customWidth="1"/>
    <col min="15627" max="15627" width="21.7109375" style="1" bestFit="1" customWidth="1"/>
    <col min="15628" max="15872" width="11.42578125" style="1"/>
    <col min="15873" max="15874" width="4.28515625" style="1" customWidth="1"/>
    <col min="15875" max="15875" width="5.5703125" style="1" customWidth="1"/>
    <col min="15876" max="15876" width="5.28515625" style="1" customWidth="1"/>
    <col min="15877" max="15877" width="44.7109375" style="1" customWidth="1"/>
    <col min="15878" max="15878" width="25.140625" style="1" customWidth="1"/>
    <col min="15879" max="15879" width="16" style="1" customWidth="1"/>
    <col min="15880" max="15880" width="20.7109375" style="1" customWidth="1"/>
    <col min="15881" max="15881" width="11.42578125" style="1"/>
    <col min="15882" max="15882" width="16.28515625" style="1" bestFit="1" customWidth="1"/>
    <col min="15883" max="15883" width="21.7109375" style="1" bestFit="1" customWidth="1"/>
    <col min="15884" max="16128" width="11.42578125" style="1"/>
    <col min="16129" max="16130" width="4.28515625" style="1" customWidth="1"/>
    <col min="16131" max="16131" width="5.5703125" style="1" customWidth="1"/>
    <col min="16132" max="16132" width="5.28515625" style="1" customWidth="1"/>
    <col min="16133" max="16133" width="44.7109375" style="1" customWidth="1"/>
    <col min="16134" max="16134" width="25.140625" style="1" customWidth="1"/>
    <col min="16135" max="16135" width="16" style="1" customWidth="1"/>
    <col min="16136" max="16136" width="20.7109375" style="1" customWidth="1"/>
    <col min="16137" max="16137" width="11.42578125" style="1"/>
    <col min="16138" max="16138" width="16.28515625" style="1" bestFit="1" customWidth="1"/>
    <col min="16139" max="16139" width="21.7109375" style="1" bestFit="1" customWidth="1"/>
    <col min="16140" max="16384" width="11.42578125" style="1"/>
  </cols>
  <sheetData>
    <row r="2" spans="1:10" ht="16.5" customHeight="1" x14ac:dyDescent="0.25">
      <c r="A2" s="142" t="s">
        <v>0</v>
      </c>
      <c r="B2" s="142"/>
      <c r="C2" s="142"/>
      <c r="D2" s="142"/>
      <c r="E2" s="142"/>
      <c r="F2" s="142"/>
      <c r="G2" s="142"/>
      <c r="H2" s="142"/>
    </row>
    <row r="3" spans="1:10" ht="48" customHeight="1" x14ac:dyDescent="0.25">
      <c r="A3" s="156" t="s">
        <v>5</v>
      </c>
      <c r="B3" s="157"/>
      <c r="C3" s="157"/>
      <c r="D3" s="157"/>
      <c r="E3" s="157"/>
      <c r="F3" s="157"/>
      <c r="G3" s="157"/>
      <c r="H3" s="157"/>
      <c r="I3" s="157"/>
      <c r="J3" s="157"/>
    </row>
    <row r="4" spans="1:10" s="2" customFormat="1" ht="26.25" customHeight="1" x14ac:dyDescent="0.25">
      <c r="A4" s="142" t="s">
        <v>1</v>
      </c>
      <c r="B4" s="142"/>
      <c r="C4" s="142"/>
      <c r="D4" s="142"/>
      <c r="E4" s="142"/>
      <c r="F4" s="142"/>
      <c r="G4" s="142"/>
      <c r="H4" s="142"/>
    </row>
    <row r="5" spans="1:10" ht="15.75" customHeight="1" x14ac:dyDescent="0.25">
      <c r="A5" s="3"/>
      <c r="B5" s="4"/>
      <c r="C5" s="4"/>
      <c r="D5" s="4"/>
      <c r="E5" s="4"/>
      <c r="F5" s="4"/>
    </row>
    <row r="6" spans="1:10" ht="82.5" customHeight="1" x14ac:dyDescent="0.25">
      <c r="A6" s="143" t="s">
        <v>18</v>
      </c>
      <c r="B6" s="144"/>
      <c r="C6" s="144"/>
      <c r="D6" s="144"/>
      <c r="E6" s="145"/>
      <c r="F6" s="5" t="s">
        <v>25</v>
      </c>
      <c r="G6" s="5" t="s">
        <v>245</v>
      </c>
      <c r="H6" s="5" t="s">
        <v>6</v>
      </c>
      <c r="I6" s="13" t="s">
        <v>7</v>
      </c>
      <c r="J6" s="13" t="s">
        <v>7</v>
      </c>
    </row>
    <row r="7" spans="1:10" ht="12.75" customHeight="1" x14ac:dyDescent="0.25">
      <c r="A7" s="153">
        <v>1</v>
      </c>
      <c r="B7" s="154"/>
      <c r="C7" s="154"/>
      <c r="D7" s="154"/>
      <c r="E7" s="155"/>
      <c r="F7" s="5">
        <v>2</v>
      </c>
      <c r="G7" s="5">
        <v>3</v>
      </c>
      <c r="H7" s="5">
        <v>4</v>
      </c>
      <c r="I7" s="13" t="s">
        <v>8</v>
      </c>
      <c r="J7" s="13" t="s">
        <v>9</v>
      </c>
    </row>
    <row r="8" spans="1:10" ht="27.75" customHeight="1" x14ac:dyDescent="0.25">
      <c r="A8" s="146" t="s">
        <v>2</v>
      </c>
      <c r="B8" s="136"/>
      <c r="C8" s="136"/>
      <c r="D8" s="136"/>
      <c r="E8" s="147"/>
      <c r="F8" s="14">
        <f>F9+F10</f>
        <v>1181800.46</v>
      </c>
      <c r="G8" s="14">
        <f t="shared" ref="G8:H8" si="0">G9+G10</f>
        <v>2922200</v>
      </c>
      <c r="H8" s="14">
        <f t="shared" si="0"/>
        <v>1519715.64</v>
      </c>
      <c r="I8" s="14">
        <f>H8/F8*100</f>
        <v>128.5932516898834</v>
      </c>
      <c r="J8" s="14">
        <f>H8/G8*100</f>
        <v>52.005873656833892</v>
      </c>
    </row>
    <row r="9" spans="1:10" ht="22.5" customHeight="1" x14ac:dyDescent="0.25">
      <c r="A9" s="140" t="s">
        <v>11</v>
      </c>
      <c r="B9" s="141"/>
      <c r="C9" s="141"/>
      <c r="D9" s="141"/>
      <c r="E9" s="134"/>
      <c r="F9" s="15">
        <f>1063645.25+109653.94</f>
        <v>1173299.19</v>
      </c>
      <c r="G9" s="15">
        <v>2907200</v>
      </c>
      <c r="H9" s="15">
        <f>1360251.4+143854.24</f>
        <v>1504105.64</v>
      </c>
      <c r="I9" s="15">
        <f t="shared" ref="I9:I14" si="1">H9/F9*100</f>
        <v>128.19455197953388</v>
      </c>
      <c r="J9" s="15">
        <f t="shared" ref="J9:J14" si="2">H9/G9*100</f>
        <v>51.737260594386349</v>
      </c>
    </row>
    <row r="10" spans="1:10" ht="22.5" customHeight="1" x14ac:dyDescent="0.25">
      <c r="A10" s="164" t="s">
        <v>12</v>
      </c>
      <c r="B10" s="134"/>
      <c r="C10" s="134"/>
      <c r="D10" s="134"/>
      <c r="E10" s="134"/>
      <c r="F10" s="15">
        <v>8501.27</v>
      </c>
      <c r="G10" s="15">
        <v>15000</v>
      </c>
      <c r="H10" s="15">
        <v>15610</v>
      </c>
      <c r="I10" s="15">
        <f t="shared" si="1"/>
        <v>183.61962389148914</v>
      </c>
      <c r="J10" s="15">
        <f t="shared" si="2"/>
        <v>104.06666666666666</v>
      </c>
    </row>
    <row r="11" spans="1:10" ht="22.5" customHeight="1" x14ac:dyDescent="0.25">
      <c r="A11" s="16" t="s">
        <v>3</v>
      </c>
      <c r="B11" s="17"/>
      <c r="C11" s="17"/>
      <c r="D11" s="17"/>
      <c r="E11" s="17"/>
      <c r="F11" s="14">
        <f>SUM(F12:F13)</f>
        <v>1187111.0399999998</v>
      </c>
      <c r="G11" s="14">
        <f t="shared" ref="G11:H11" si="3">SUM(G12:G13)</f>
        <v>2922200</v>
      </c>
      <c r="H11" s="14">
        <f t="shared" si="3"/>
        <v>1652931.5799999998</v>
      </c>
      <c r="I11" s="14">
        <f t="shared" si="1"/>
        <v>139.23984566768078</v>
      </c>
      <c r="J11" s="14">
        <f t="shared" si="2"/>
        <v>56.564628704400789</v>
      </c>
    </row>
    <row r="12" spans="1:10" ht="22.5" customHeight="1" x14ac:dyDescent="0.25">
      <c r="A12" s="165" t="s">
        <v>13</v>
      </c>
      <c r="B12" s="141"/>
      <c r="C12" s="141"/>
      <c r="D12" s="141"/>
      <c r="E12" s="166"/>
      <c r="F12" s="15">
        <v>1161513.1599999999</v>
      </c>
      <c r="G12" s="15">
        <v>2879300</v>
      </c>
      <c r="H12" s="15">
        <v>1646636.7</v>
      </c>
      <c r="I12" s="15">
        <f t="shared" si="1"/>
        <v>141.76651257227255</v>
      </c>
      <c r="J12" s="15">
        <f t="shared" si="2"/>
        <v>57.188785468690305</v>
      </c>
    </row>
    <row r="13" spans="1:10" ht="22.5" customHeight="1" x14ac:dyDescent="0.25">
      <c r="A13" s="133" t="s">
        <v>14</v>
      </c>
      <c r="B13" s="134"/>
      <c r="C13" s="134"/>
      <c r="D13" s="134"/>
      <c r="E13" s="134"/>
      <c r="F13" s="18">
        <v>25597.88</v>
      </c>
      <c r="G13" s="18">
        <v>42900</v>
      </c>
      <c r="H13" s="18">
        <v>6294.88</v>
      </c>
      <c r="I13" s="15">
        <f t="shared" si="1"/>
        <v>24.591411476262877</v>
      </c>
      <c r="J13" s="15">
        <f t="shared" si="2"/>
        <v>14.673379953379953</v>
      </c>
    </row>
    <row r="14" spans="1:10" ht="22.5" customHeight="1" x14ac:dyDescent="0.25">
      <c r="A14" s="135" t="s">
        <v>4</v>
      </c>
      <c r="B14" s="136"/>
      <c r="C14" s="136"/>
      <c r="D14" s="136"/>
      <c r="E14" s="136"/>
      <c r="F14" s="29">
        <f>+F8-F11</f>
        <v>-5310.5799999998417</v>
      </c>
      <c r="G14" s="29">
        <f>+G8-G11</f>
        <v>0</v>
      </c>
      <c r="H14" s="29">
        <f>+H8-H11</f>
        <v>-133215.93999999994</v>
      </c>
      <c r="I14" s="30">
        <f t="shared" si="1"/>
        <v>2508.5007663947049</v>
      </c>
      <c r="J14" s="30" t="e">
        <f t="shared" si="2"/>
        <v>#DIV/0!</v>
      </c>
    </row>
    <row r="15" spans="1:10" ht="22.5" customHeight="1" x14ac:dyDescent="0.25">
      <c r="A15" s="28"/>
      <c r="B15" s="19"/>
      <c r="C15" s="19"/>
      <c r="D15" s="19"/>
      <c r="E15" s="19"/>
      <c r="F15" s="20"/>
      <c r="G15" s="20"/>
      <c r="H15" s="20"/>
      <c r="I15" s="21"/>
      <c r="J15" s="21"/>
    </row>
    <row r="16" spans="1:10" ht="22.5" customHeight="1" x14ac:dyDescent="0.25">
      <c r="A16" s="158" t="s">
        <v>10</v>
      </c>
      <c r="B16" s="138"/>
      <c r="C16" s="138"/>
      <c r="D16" s="138"/>
      <c r="E16" s="138"/>
      <c r="F16" s="138"/>
      <c r="G16" s="138"/>
      <c r="H16" s="138"/>
      <c r="I16" s="138"/>
      <c r="J16" s="138"/>
    </row>
    <row r="17" spans="1:14" ht="30" customHeight="1" x14ac:dyDescent="0.25">
      <c r="A17" s="137" t="s">
        <v>18</v>
      </c>
      <c r="B17" s="138"/>
      <c r="C17" s="138"/>
      <c r="D17" s="138"/>
      <c r="E17" s="139"/>
      <c r="F17" s="22" t="s">
        <v>25</v>
      </c>
      <c r="G17" s="5" t="s">
        <v>245</v>
      </c>
      <c r="H17" s="22" t="s">
        <v>6</v>
      </c>
      <c r="I17" s="23" t="s">
        <v>7</v>
      </c>
      <c r="J17" s="23" t="s">
        <v>7</v>
      </c>
    </row>
    <row r="18" spans="1:14" ht="24.75" customHeight="1" x14ac:dyDescent="0.25">
      <c r="A18" s="153">
        <v>1</v>
      </c>
      <c r="B18" s="154"/>
      <c r="C18" s="154"/>
      <c r="D18" s="154"/>
      <c r="E18" s="155"/>
      <c r="F18" s="5">
        <v>2</v>
      </c>
      <c r="G18" s="5">
        <v>3</v>
      </c>
      <c r="H18" s="5">
        <v>4</v>
      </c>
      <c r="I18" s="23" t="s">
        <v>8</v>
      </c>
      <c r="J18" s="23" t="s">
        <v>9</v>
      </c>
    </row>
    <row r="19" spans="1:14" ht="22.5" customHeight="1" x14ac:dyDescent="0.25">
      <c r="A19" s="140" t="s">
        <v>15</v>
      </c>
      <c r="B19" s="141"/>
      <c r="C19" s="141"/>
      <c r="D19" s="141"/>
      <c r="E19" s="141"/>
      <c r="F19" s="18">
        <v>0</v>
      </c>
      <c r="G19" s="18">
        <v>0</v>
      </c>
      <c r="H19" s="18">
        <v>0</v>
      </c>
      <c r="I19" s="15" t="e">
        <f t="shared" ref="I19" si="4">H19/F19*100</f>
        <v>#DIV/0!</v>
      </c>
      <c r="J19" s="15" t="e">
        <f t="shared" ref="J19" si="5">H19/G19*100</f>
        <v>#DIV/0!</v>
      </c>
    </row>
    <row r="20" spans="1:14" ht="31.5" customHeight="1" x14ac:dyDescent="0.25">
      <c r="A20" s="140" t="s">
        <v>16</v>
      </c>
      <c r="B20" s="141"/>
      <c r="C20" s="141"/>
      <c r="D20" s="141"/>
      <c r="E20" s="141"/>
      <c r="F20" s="18">
        <v>0</v>
      </c>
      <c r="G20" s="18">
        <v>0</v>
      </c>
      <c r="H20" s="18">
        <v>0</v>
      </c>
      <c r="I20" s="15" t="e">
        <f t="shared" ref="I20:I21" si="6">H20/F20*100</f>
        <v>#DIV/0!</v>
      </c>
      <c r="J20" s="15" t="e">
        <f t="shared" ref="J20:J21" si="7">H20/G20*100</f>
        <v>#DIV/0!</v>
      </c>
    </row>
    <row r="21" spans="1:14" ht="22.5" customHeight="1" x14ac:dyDescent="0.25">
      <c r="A21" s="135" t="s">
        <v>17</v>
      </c>
      <c r="B21" s="136"/>
      <c r="C21" s="136"/>
      <c r="D21" s="136"/>
      <c r="E21" s="136"/>
      <c r="F21" s="14">
        <f>F19-F20</f>
        <v>0</v>
      </c>
      <c r="G21" s="14">
        <f>G19-G20</f>
        <v>0</v>
      </c>
      <c r="H21" s="14">
        <f>H19-H20</f>
        <v>0</v>
      </c>
      <c r="I21" s="14" t="e">
        <f t="shared" si="6"/>
        <v>#DIV/0!</v>
      </c>
      <c r="J21" s="14" t="e">
        <f t="shared" si="7"/>
        <v>#DIV/0!</v>
      </c>
    </row>
    <row r="22" spans="1:14" ht="22.5" customHeight="1" x14ac:dyDescent="0.25">
      <c r="A22" s="24"/>
      <c r="B22" s="25"/>
      <c r="C22" s="25"/>
      <c r="D22" s="25"/>
      <c r="E22" s="25"/>
      <c r="F22" s="25"/>
      <c r="G22" s="26"/>
      <c r="H22" s="26"/>
      <c r="I22" s="27"/>
      <c r="J22" s="27"/>
    </row>
    <row r="23" spans="1:14" ht="25.5" customHeight="1" x14ac:dyDescent="0.25">
      <c r="A23" s="162" t="s">
        <v>19</v>
      </c>
      <c r="B23" s="163"/>
      <c r="C23" s="163"/>
      <c r="D23" s="163"/>
      <c r="E23" s="163"/>
      <c r="F23" s="163"/>
      <c r="G23" s="163"/>
      <c r="H23" s="163"/>
      <c r="I23" s="163"/>
      <c r="J23" s="163"/>
    </row>
    <row r="24" spans="1:14" ht="27.75" customHeight="1" x14ac:dyDescent="0.25">
      <c r="A24" s="137" t="s">
        <v>18</v>
      </c>
      <c r="B24" s="138"/>
      <c r="C24" s="138"/>
      <c r="D24" s="138"/>
      <c r="E24" s="139"/>
      <c r="F24" s="22" t="s">
        <v>25</v>
      </c>
      <c r="G24" s="5" t="s">
        <v>245</v>
      </c>
      <c r="H24" s="22" t="s">
        <v>6</v>
      </c>
      <c r="I24" s="23" t="s">
        <v>7</v>
      </c>
      <c r="J24" s="23" t="s">
        <v>7</v>
      </c>
    </row>
    <row r="25" spans="1:14" ht="27.75" customHeight="1" x14ac:dyDescent="0.25">
      <c r="A25" s="153">
        <v>1</v>
      </c>
      <c r="B25" s="154"/>
      <c r="C25" s="154"/>
      <c r="D25" s="154"/>
      <c r="E25" s="155"/>
      <c r="F25" s="5">
        <v>2</v>
      </c>
      <c r="G25" s="5">
        <v>3</v>
      </c>
      <c r="H25" s="5">
        <v>4</v>
      </c>
      <c r="I25" s="23" t="s">
        <v>8</v>
      </c>
      <c r="J25" s="23" t="s">
        <v>9</v>
      </c>
    </row>
    <row r="26" spans="1:14" ht="30.75" customHeight="1" x14ac:dyDescent="0.25">
      <c r="A26" s="159" t="s">
        <v>20</v>
      </c>
      <c r="B26" s="160"/>
      <c r="C26" s="160"/>
      <c r="D26" s="160"/>
      <c r="E26" s="161"/>
      <c r="F26" s="31">
        <v>0</v>
      </c>
      <c r="G26" s="31">
        <v>405000</v>
      </c>
      <c r="H26" s="32">
        <v>0</v>
      </c>
      <c r="I26" s="33" t="e">
        <f>H26/F26*100</f>
        <v>#DIV/0!</v>
      </c>
      <c r="J26" s="33">
        <f>H26/G26*100</f>
        <v>0</v>
      </c>
    </row>
    <row r="27" spans="1:14" ht="51" customHeight="1" x14ac:dyDescent="0.25">
      <c r="A27" s="148" t="s">
        <v>22</v>
      </c>
      <c r="B27" s="149"/>
      <c r="C27" s="149"/>
      <c r="D27" s="149"/>
      <c r="E27" s="150"/>
      <c r="F27" s="34">
        <v>0</v>
      </c>
      <c r="G27" s="35">
        <v>0</v>
      </c>
      <c r="H27" s="36">
        <v>0</v>
      </c>
      <c r="I27" s="37" t="e">
        <f t="shared" ref="I27:I30" si="8">H27/F27*100</f>
        <v>#DIV/0!</v>
      </c>
      <c r="J27" s="37" t="e">
        <f>H27/G27*100</f>
        <v>#DIV/0!</v>
      </c>
    </row>
    <row r="28" spans="1:14" ht="51" customHeight="1" x14ac:dyDescent="0.25">
      <c r="A28" s="148" t="s">
        <v>21</v>
      </c>
      <c r="B28" s="149"/>
      <c r="C28" s="149"/>
      <c r="D28" s="149"/>
      <c r="E28" s="150"/>
      <c r="F28" s="34">
        <v>0</v>
      </c>
      <c r="G28" s="35">
        <v>0</v>
      </c>
      <c r="H28" s="36">
        <v>0</v>
      </c>
      <c r="I28" s="37" t="e">
        <f t="shared" si="8"/>
        <v>#DIV/0!</v>
      </c>
      <c r="J28" s="37" t="e">
        <f>H28/G28*100</f>
        <v>#DIV/0!</v>
      </c>
      <c r="N28" s="39"/>
    </row>
    <row r="29" spans="1:14" s="7" customFormat="1" ht="25.5" customHeight="1" x14ac:dyDescent="0.25">
      <c r="A29" s="148" t="s">
        <v>23</v>
      </c>
      <c r="B29" s="149"/>
      <c r="C29" s="149"/>
      <c r="D29" s="149"/>
      <c r="E29" s="150"/>
      <c r="F29" s="29">
        <f>F27-F28</f>
        <v>0</v>
      </c>
      <c r="G29" s="29">
        <f>G27-G28</f>
        <v>0</v>
      </c>
      <c r="H29" s="36">
        <v>0</v>
      </c>
      <c r="I29" s="37" t="e">
        <f t="shared" si="8"/>
        <v>#DIV/0!</v>
      </c>
      <c r="J29" s="37" t="e">
        <f>H29/G29*100</f>
        <v>#DIV/0!</v>
      </c>
    </row>
    <row r="30" spans="1:14" s="7" customFormat="1" ht="42.75" customHeight="1" x14ac:dyDescent="0.25">
      <c r="A30" s="151" t="s">
        <v>24</v>
      </c>
      <c r="B30" s="152"/>
      <c r="C30" s="152"/>
      <c r="D30" s="152"/>
      <c r="E30" s="152"/>
      <c r="F30" s="38">
        <f>F26-F29</f>
        <v>0</v>
      </c>
      <c r="G30" s="38">
        <f>G26-G29</f>
        <v>405000</v>
      </c>
      <c r="H30" s="38">
        <f>H26-H29</f>
        <v>0</v>
      </c>
      <c r="I30" s="33" t="e">
        <f t="shared" si="8"/>
        <v>#DIV/0!</v>
      </c>
      <c r="J30" s="33">
        <f>H30/G30*100</f>
        <v>0</v>
      </c>
    </row>
    <row r="31" spans="1:14" s="7" customFormat="1" ht="18" customHeight="1" x14ac:dyDescent="0.25">
      <c r="A31" s="8"/>
      <c r="B31" s="4"/>
      <c r="C31" s="4"/>
      <c r="D31" s="4"/>
      <c r="E31" s="4"/>
      <c r="F31" s="4"/>
    </row>
    <row r="32" spans="1:14" x14ac:dyDescent="0.2">
      <c r="E32" s="10"/>
      <c r="F32" s="10"/>
    </row>
    <row r="36" spans="4:8" x14ac:dyDescent="0.2">
      <c r="D36" s="1"/>
      <c r="G36" s="6"/>
      <c r="H36" s="6"/>
    </row>
    <row r="37" spans="4:8" x14ac:dyDescent="0.2">
      <c r="D37" s="1"/>
      <c r="G37" s="6"/>
      <c r="H37" s="6"/>
    </row>
    <row r="38" spans="4:8" x14ac:dyDescent="0.2">
      <c r="D38" s="1"/>
      <c r="E38" s="11"/>
      <c r="F38" s="11"/>
      <c r="G38" s="12"/>
      <c r="H38" s="12"/>
    </row>
    <row r="39" spans="4:8" x14ac:dyDescent="0.2">
      <c r="D39" s="1"/>
      <c r="E39" s="11"/>
      <c r="F39" s="11"/>
      <c r="G39" s="6"/>
      <c r="H39" s="6"/>
    </row>
    <row r="40" spans="4:8" x14ac:dyDescent="0.2">
      <c r="D40" s="1"/>
      <c r="E40" s="11"/>
      <c r="F40" s="11"/>
      <c r="G40" s="6"/>
      <c r="H40" s="6"/>
    </row>
    <row r="41" spans="4:8" x14ac:dyDescent="0.2">
      <c r="D41" s="1"/>
      <c r="E41" s="11"/>
      <c r="F41" s="11"/>
      <c r="G41" s="6"/>
      <c r="H41" s="6"/>
    </row>
    <row r="42" spans="4:8" x14ac:dyDescent="0.2">
      <c r="D42" s="1"/>
      <c r="E42" s="11"/>
      <c r="F42" s="11"/>
      <c r="G42" s="6"/>
      <c r="H42" s="6"/>
    </row>
    <row r="43" spans="4:8" x14ac:dyDescent="0.2">
      <c r="D43" s="1"/>
      <c r="E43" s="11"/>
      <c r="F43" s="11"/>
    </row>
    <row r="48" spans="4:8" x14ac:dyDescent="0.2">
      <c r="D48" s="1"/>
      <c r="G48" s="6"/>
    </row>
    <row r="49" spans="4:7" x14ac:dyDescent="0.2">
      <c r="D49" s="1"/>
      <c r="G49" s="6"/>
    </row>
    <row r="50" spans="4:7" x14ac:dyDescent="0.2">
      <c r="D50" s="1"/>
      <c r="G50" s="6"/>
    </row>
  </sheetData>
  <mergeCells count="25">
    <mergeCell ref="A28:E28"/>
    <mergeCell ref="A29:E29"/>
    <mergeCell ref="A30:E30"/>
    <mergeCell ref="A7:E7"/>
    <mergeCell ref="A3:J3"/>
    <mergeCell ref="A16:J16"/>
    <mergeCell ref="A18:E18"/>
    <mergeCell ref="A20:E20"/>
    <mergeCell ref="A21:E21"/>
    <mergeCell ref="A24:E24"/>
    <mergeCell ref="A26:E26"/>
    <mergeCell ref="A27:E27"/>
    <mergeCell ref="A23:J23"/>
    <mergeCell ref="A25:E25"/>
    <mergeCell ref="A10:E10"/>
    <mergeCell ref="A12:E12"/>
    <mergeCell ref="A13:E13"/>
    <mergeCell ref="A14:E14"/>
    <mergeCell ref="A17:E17"/>
    <mergeCell ref="A19:E19"/>
    <mergeCell ref="A2:H2"/>
    <mergeCell ref="A4:H4"/>
    <mergeCell ref="A6:E6"/>
    <mergeCell ref="A8:E8"/>
    <mergeCell ref="A9:E9"/>
  </mergeCells>
  <pageMargins left="0.7" right="0.7" top="0.75" bottom="0.75" header="0.3" footer="0.3"/>
  <pageSetup paperSize="9" scale="53" orientation="portrait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49"/>
  <sheetViews>
    <sheetView view="pageBreakPreview" topLeftCell="A10" zoomScaleNormal="100" zoomScaleSheetLayoutView="100" workbookViewId="0">
      <selection activeCell="C18" sqref="C18:F18"/>
    </sheetView>
  </sheetViews>
  <sheetFormatPr defaultRowHeight="15" x14ac:dyDescent="0.25"/>
  <cols>
    <col min="1" max="1" width="1.28515625" customWidth="1"/>
    <col min="2" max="2" width="11.5703125" customWidth="1"/>
    <col min="3" max="3" width="14.28515625" customWidth="1"/>
    <col min="4" max="4" width="6.28515625" customWidth="1"/>
    <col min="5" max="5" width="4" customWidth="1"/>
    <col min="6" max="6" width="4.85546875" customWidth="1"/>
    <col min="7" max="7" width="14.28515625" customWidth="1"/>
    <col min="8" max="8" width="12.140625" customWidth="1"/>
    <col min="9" max="9" width="15" customWidth="1"/>
    <col min="10" max="10" width="10" bestFit="1" customWidth="1"/>
    <col min="13" max="13" width="10" bestFit="1" customWidth="1"/>
    <col min="15" max="15" width="21" customWidth="1"/>
    <col min="233" max="233" width="1.28515625" customWidth="1"/>
    <col min="234" max="234" width="11.5703125" customWidth="1"/>
    <col min="235" max="235" width="14.28515625" customWidth="1"/>
    <col min="236" max="236" width="6.28515625" customWidth="1"/>
    <col min="237" max="237" width="4" customWidth="1"/>
    <col min="238" max="238" width="4.85546875" customWidth="1"/>
    <col min="239" max="239" width="5.28515625" customWidth="1"/>
    <col min="240" max="240" width="2" customWidth="1"/>
    <col min="241" max="241" width="12.140625" customWidth="1"/>
    <col min="242" max="242" width="12" customWidth="1"/>
    <col min="243" max="243" width="10.140625" customWidth="1"/>
    <col min="244" max="244" width="0.140625" customWidth="1"/>
    <col min="245" max="245" width="1" customWidth="1"/>
    <col min="246" max="246" width="7" customWidth="1"/>
    <col min="247" max="247" width="0.85546875" customWidth="1"/>
    <col min="248" max="248" width="3.28515625" customWidth="1"/>
    <col min="249" max="249" width="10.28515625" customWidth="1"/>
    <col min="250" max="250" width="1" customWidth="1"/>
    <col min="251" max="251" width="0" hidden="1" customWidth="1"/>
    <col min="252" max="252" width="1.140625" customWidth="1"/>
    <col min="489" max="489" width="1.28515625" customWidth="1"/>
    <col min="490" max="490" width="11.5703125" customWidth="1"/>
    <col min="491" max="491" width="14.28515625" customWidth="1"/>
    <col min="492" max="492" width="6.28515625" customWidth="1"/>
    <col min="493" max="493" width="4" customWidth="1"/>
    <col min="494" max="494" width="4.85546875" customWidth="1"/>
    <col min="495" max="495" width="5.28515625" customWidth="1"/>
    <col min="496" max="496" width="2" customWidth="1"/>
    <col min="497" max="497" width="12.140625" customWidth="1"/>
    <col min="498" max="498" width="12" customWidth="1"/>
    <col min="499" max="499" width="10.140625" customWidth="1"/>
    <col min="500" max="500" width="0.140625" customWidth="1"/>
    <col min="501" max="501" width="1" customWidth="1"/>
    <col min="502" max="502" width="7" customWidth="1"/>
    <col min="503" max="503" width="0.85546875" customWidth="1"/>
    <col min="504" max="504" width="3.28515625" customWidth="1"/>
    <col min="505" max="505" width="10.28515625" customWidth="1"/>
    <col min="506" max="506" width="1" customWidth="1"/>
    <col min="507" max="507" width="0" hidden="1" customWidth="1"/>
    <col min="508" max="508" width="1.140625" customWidth="1"/>
    <col min="745" max="745" width="1.28515625" customWidth="1"/>
    <col min="746" max="746" width="11.5703125" customWidth="1"/>
    <col min="747" max="747" width="14.28515625" customWidth="1"/>
    <col min="748" max="748" width="6.28515625" customWidth="1"/>
    <col min="749" max="749" width="4" customWidth="1"/>
    <col min="750" max="750" width="4.85546875" customWidth="1"/>
    <col min="751" max="751" width="5.28515625" customWidth="1"/>
    <col min="752" max="752" width="2" customWidth="1"/>
    <col min="753" max="753" width="12.140625" customWidth="1"/>
    <col min="754" max="754" width="12" customWidth="1"/>
    <col min="755" max="755" width="10.140625" customWidth="1"/>
    <col min="756" max="756" width="0.140625" customWidth="1"/>
    <col min="757" max="757" width="1" customWidth="1"/>
    <col min="758" max="758" width="7" customWidth="1"/>
    <col min="759" max="759" width="0.85546875" customWidth="1"/>
    <col min="760" max="760" width="3.28515625" customWidth="1"/>
    <col min="761" max="761" width="10.28515625" customWidth="1"/>
    <col min="762" max="762" width="1" customWidth="1"/>
    <col min="763" max="763" width="0" hidden="1" customWidth="1"/>
    <col min="764" max="764" width="1.140625" customWidth="1"/>
    <col min="1001" max="1001" width="1.28515625" customWidth="1"/>
    <col min="1002" max="1002" width="11.5703125" customWidth="1"/>
    <col min="1003" max="1003" width="14.28515625" customWidth="1"/>
    <col min="1004" max="1004" width="6.28515625" customWidth="1"/>
    <col min="1005" max="1005" width="4" customWidth="1"/>
    <col min="1006" max="1006" width="4.85546875" customWidth="1"/>
    <col min="1007" max="1007" width="5.28515625" customWidth="1"/>
    <col min="1008" max="1008" width="2" customWidth="1"/>
    <col min="1009" max="1009" width="12.140625" customWidth="1"/>
    <col min="1010" max="1010" width="12" customWidth="1"/>
    <col min="1011" max="1011" width="10.140625" customWidth="1"/>
    <col min="1012" max="1012" width="0.140625" customWidth="1"/>
    <col min="1013" max="1013" width="1" customWidth="1"/>
    <col min="1014" max="1014" width="7" customWidth="1"/>
    <col min="1015" max="1015" width="0.85546875" customWidth="1"/>
    <col min="1016" max="1016" width="3.28515625" customWidth="1"/>
    <col min="1017" max="1017" width="10.28515625" customWidth="1"/>
    <col min="1018" max="1018" width="1" customWidth="1"/>
    <col min="1019" max="1019" width="0" hidden="1" customWidth="1"/>
    <col min="1020" max="1020" width="1.140625" customWidth="1"/>
    <col min="1257" max="1257" width="1.28515625" customWidth="1"/>
    <col min="1258" max="1258" width="11.5703125" customWidth="1"/>
    <col min="1259" max="1259" width="14.28515625" customWidth="1"/>
    <col min="1260" max="1260" width="6.28515625" customWidth="1"/>
    <col min="1261" max="1261" width="4" customWidth="1"/>
    <col min="1262" max="1262" width="4.85546875" customWidth="1"/>
    <col min="1263" max="1263" width="5.28515625" customWidth="1"/>
    <col min="1264" max="1264" width="2" customWidth="1"/>
    <col min="1265" max="1265" width="12.140625" customWidth="1"/>
    <col min="1266" max="1266" width="12" customWidth="1"/>
    <col min="1267" max="1267" width="10.140625" customWidth="1"/>
    <col min="1268" max="1268" width="0.140625" customWidth="1"/>
    <col min="1269" max="1269" width="1" customWidth="1"/>
    <col min="1270" max="1270" width="7" customWidth="1"/>
    <col min="1271" max="1271" width="0.85546875" customWidth="1"/>
    <col min="1272" max="1272" width="3.28515625" customWidth="1"/>
    <col min="1273" max="1273" width="10.28515625" customWidth="1"/>
    <col min="1274" max="1274" width="1" customWidth="1"/>
    <col min="1275" max="1275" width="0" hidden="1" customWidth="1"/>
    <col min="1276" max="1276" width="1.140625" customWidth="1"/>
    <col min="1513" max="1513" width="1.28515625" customWidth="1"/>
    <col min="1514" max="1514" width="11.5703125" customWidth="1"/>
    <col min="1515" max="1515" width="14.28515625" customWidth="1"/>
    <col min="1516" max="1516" width="6.28515625" customWidth="1"/>
    <col min="1517" max="1517" width="4" customWidth="1"/>
    <col min="1518" max="1518" width="4.85546875" customWidth="1"/>
    <col min="1519" max="1519" width="5.28515625" customWidth="1"/>
    <col min="1520" max="1520" width="2" customWidth="1"/>
    <col min="1521" max="1521" width="12.140625" customWidth="1"/>
    <col min="1522" max="1522" width="12" customWidth="1"/>
    <col min="1523" max="1523" width="10.140625" customWidth="1"/>
    <col min="1524" max="1524" width="0.140625" customWidth="1"/>
    <col min="1525" max="1525" width="1" customWidth="1"/>
    <col min="1526" max="1526" width="7" customWidth="1"/>
    <col min="1527" max="1527" width="0.85546875" customWidth="1"/>
    <col min="1528" max="1528" width="3.28515625" customWidth="1"/>
    <col min="1529" max="1529" width="10.28515625" customWidth="1"/>
    <col min="1530" max="1530" width="1" customWidth="1"/>
    <col min="1531" max="1531" width="0" hidden="1" customWidth="1"/>
    <col min="1532" max="1532" width="1.140625" customWidth="1"/>
    <col min="1769" max="1769" width="1.28515625" customWidth="1"/>
    <col min="1770" max="1770" width="11.5703125" customWidth="1"/>
    <col min="1771" max="1771" width="14.28515625" customWidth="1"/>
    <col min="1772" max="1772" width="6.28515625" customWidth="1"/>
    <col min="1773" max="1773" width="4" customWidth="1"/>
    <col min="1774" max="1774" width="4.85546875" customWidth="1"/>
    <col min="1775" max="1775" width="5.28515625" customWidth="1"/>
    <col min="1776" max="1776" width="2" customWidth="1"/>
    <col min="1777" max="1777" width="12.140625" customWidth="1"/>
    <col min="1778" max="1778" width="12" customWidth="1"/>
    <col min="1779" max="1779" width="10.140625" customWidth="1"/>
    <col min="1780" max="1780" width="0.140625" customWidth="1"/>
    <col min="1781" max="1781" width="1" customWidth="1"/>
    <col min="1782" max="1782" width="7" customWidth="1"/>
    <col min="1783" max="1783" width="0.85546875" customWidth="1"/>
    <col min="1784" max="1784" width="3.28515625" customWidth="1"/>
    <col min="1785" max="1785" width="10.28515625" customWidth="1"/>
    <col min="1786" max="1786" width="1" customWidth="1"/>
    <col min="1787" max="1787" width="0" hidden="1" customWidth="1"/>
    <col min="1788" max="1788" width="1.140625" customWidth="1"/>
    <col min="2025" max="2025" width="1.28515625" customWidth="1"/>
    <col min="2026" max="2026" width="11.5703125" customWidth="1"/>
    <col min="2027" max="2027" width="14.28515625" customWidth="1"/>
    <col min="2028" max="2028" width="6.28515625" customWidth="1"/>
    <col min="2029" max="2029" width="4" customWidth="1"/>
    <col min="2030" max="2030" width="4.85546875" customWidth="1"/>
    <col min="2031" max="2031" width="5.28515625" customWidth="1"/>
    <col min="2032" max="2032" width="2" customWidth="1"/>
    <col min="2033" max="2033" width="12.140625" customWidth="1"/>
    <col min="2034" max="2034" width="12" customWidth="1"/>
    <col min="2035" max="2035" width="10.140625" customWidth="1"/>
    <col min="2036" max="2036" width="0.140625" customWidth="1"/>
    <col min="2037" max="2037" width="1" customWidth="1"/>
    <col min="2038" max="2038" width="7" customWidth="1"/>
    <col min="2039" max="2039" width="0.85546875" customWidth="1"/>
    <col min="2040" max="2040" width="3.28515625" customWidth="1"/>
    <col min="2041" max="2041" width="10.28515625" customWidth="1"/>
    <col min="2042" max="2042" width="1" customWidth="1"/>
    <col min="2043" max="2043" width="0" hidden="1" customWidth="1"/>
    <col min="2044" max="2044" width="1.140625" customWidth="1"/>
    <col min="2281" max="2281" width="1.28515625" customWidth="1"/>
    <col min="2282" max="2282" width="11.5703125" customWidth="1"/>
    <col min="2283" max="2283" width="14.28515625" customWidth="1"/>
    <col min="2284" max="2284" width="6.28515625" customWidth="1"/>
    <col min="2285" max="2285" width="4" customWidth="1"/>
    <col min="2286" max="2286" width="4.85546875" customWidth="1"/>
    <col min="2287" max="2287" width="5.28515625" customWidth="1"/>
    <col min="2288" max="2288" width="2" customWidth="1"/>
    <col min="2289" max="2289" width="12.140625" customWidth="1"/>
    <col min="2290" max="2290" width="12" customWidth="1"/>
    <col min="2291" max="2291" width="10.140625" customWidth="1"/>
    <col min="2292" max="2292" width="0.140625" customWidth="1"/>
    <col min="2293" max="2293" width="1" customWidth="1"/>
    <col min="2294" max="2294" width="7" customWidth="1"/>
    <col min="2295" max="2295" width="0.85546875" customWidth="1"/>
    <col min="2296" max="2296" width="3.28515625" customWidth="1"/>
    <col min="2297" max="2297" width="10.28515625" customWidth="1"/>
    <col min="2298" max="2298" width="1" customWidth="1"/>
    <col min="2299" max="2299" width="0" hidden="1" customWidth="1"/>
    <col min="2300" max="2300" width="1.140625" customWidth="1"/>
    <col min="2537" max="2537" width="1.28515625" customWidth="1"/>
    <col min="2538" max="2538" width="11.5703125" customWidth="1"/>
    <col min="2539" max="2539" width="14.28515625" customWidth="1"/>
    <col min="2540" max="2540" width="6.28515625" customWidth="1"/>
    <col min="2541" max="2541" width="4" customWidth="1"/>
    <col min="2542" max="2542" width="4.85546875" customWidth="1"/>
    <col min="2543" max="2543" width="5.28515625" customWidth="1"/>
    <col min="2544" max="2544" width="2" customWidth="1"/>
    <col min="2545" max="2545" width="12.140625" customWidth="1"/>
    <col min="2546" max="2546" width="12" customWidth="1"/>
    <col min="2547" max="2547" width="10.140625" customWidth="1"/>
    <col min="2548" max="2548" width="0.140625" customWidth="1"/>
    <col min="2549" max="2549" width="1" customWidth="1"/>
    <col min="2550" max="2550" width="7" customWidth="1"/>
    <col min="2551" max="2551" width="0.85546875" customWidth="1"/>
    <col min="2552" max="2552" width="3.28515625" customWidth="1"/>
    <col min="2553" max="2553" width="10.28515625" customWidth="1"/>
    <col min="2554" max="2554" width="1" customWidth="1"/>
    <col min="2555" max="2555" width="0" hidden="1" customWidth="1"/>
    <col min="2556" max="2556" width="1.140625" customWidth="1"/>
    <col min="2793" max="2793" width="1.28515625" customWidth="1"/>
    <col min="2794" max="2794" width="11.5703125" customWidth="1"/>
    <col min="2795" max="2795" width="14.28515625" customWidth="1"/>
    <col min="2796" max="2796" width="6.28515625" customWidth="1"/>
    <col min="2797" max="2797" width="4" customWidth="1"/>
    <col min="2798" max="2798" width="4.85546875" customWidth="1"/>
    <col min="2799" max="2799" width="5.28515625" customWidth="1"/>
    <col min="2800" max="2800" width="2" customWidth="1"/>
    <col min="2801" max="2801" width="12.140625" customWidth="1"/>
    <col min="2802" max="2802" width="12" customWidth="1"/>
    <col min="2803" max="2803" width="10.140625" customWidth="1"/>
    <col min="2804" max="2804" width="0.140625" customWidth="1"/>
    <col min="2805" max="2805" width="1" customWidth="1"/>
    <col min="2806" max="2806" width="7" customWidth="1"/>
    <col min="2807" max="2807" width="0.85546875" customWidth="1"/>
    <col min="2808" max="2808" width="3.28515625" customWidth="1"/>
    <col min="2809" max="2809" width="10.28515625" customWidth="1"/>
    <col min="2810" max="2810" width="1" customWidth="1"/>
    <col min="2811" max="2811" width="0" hidden="1" customWidth="1"/>
    <col min="2812" max="2812" width="1.140625" customWidth="1"/>
    <col min="3049" max="3049" width="1.28515625" customWidth="1"/>
    <col min="3050" max="3050" width="11.5703125" customWidth="1"/>
    <col min="3051" max="3051" width="14.28515625" customWidth="1"/>
    <col min="3052" max="3052" width="6.28515625" customWidth="1"/>
    <col min="3053" max="3053" width="4" customWidth="1"/>
    <col min="3054" max="3054" width="4.85546875" customWidth="1"/>
    <col min="3055" max="3055" width="5.28515625" customWidth="1"/>
    <col min="3056" max="3056" width="2" customWidth="1"/>
    <col min="3057" max="3057" width="12.140625" customWidth="1"/>
    <col min="3058" max="3058" width="12" customWidth="1"/>
    <col min="3059" max="3059" width="10.140625" customWidth="1"/>
    <col min="3060" max="3060" width="0.140625" customWidth="1"/>
    <col min="3061" max="3061" width="1" customWidth="1"/>
    <col min="3062" max="3062" width="7" customWidth="1"/>
    <col min="3063" max="3063" width="0.85546875" customWidth="1"/>
    <col min="3064" max="3064" width="3.28515625" customWidth="1"/>
    <col min="3065" max="3065" width="10.28515625" customWidth="1"/>
    <col min="3066" max="3066" width="1" customWidth="1"/>
    <col min="3067" max="3067" width="0" hidden="1" customWidth="1"/>
    <col min="3068" max="3068" width="1.140625" customWidth="1"/>
    <col min="3305" max="3305" width="1.28515625" customWidth="1"/>
    <col min="3306" max="3306" width="11.5703125" customWidth="1"/>
    <col min="3307" max="3307" width="14.28515625" customWidth="1"/>
    <col min="3308" max="3308" width="6.28515625" customWidth="1"/>
    <col min="3309" max="3309" width="4" customWidth="1"/>
    <col min="3310" max="3310" width="4.85546875" customWidth="1"/>
    <col min="3311" max="3311" width="5.28515625" customWidth="1"/>
    <col min="3312" max="3312" width="2" customWidth="1"/>
    <col min="3313" max="3313" width="12.140625" customWidth="1"/>
    <col min="3314" max="3314" width="12" customWidth="1"/>
    <col min="3315" max="3315" width="10.140625" customWidth="1"/>
    <col min="3316" max="3316" width="0.140625" customWidth="1"/>
    <col min="3317" max="3317" width="1" customWidth="1"/>
    <col min="3318" max="3318" width="7" customWidth="1"/>
    <col min="3319" max="3319" width="0.85546875" customWidth="1"/>
    <col min="3320" max="3320" width="3.28515625" customWidth="1"/>
    <col min="3321" max="3321" width="10.28515625" customWidth="1"/>
    <col min="3322" max="3322" width="1" customWidth="1"/>
    <col min="3323" max="3323" width="0" hidden="1" customWidth="1"/>
    <col min="3324" max="3324" width="1.140625" customWidth="1"/>
    <col min="3561" max="3561" width="1.28515625" customWidth="1"/>
    <col min="3562" max="3562" width="11.5703125" customWidth="1"/>
    <col min="3563" max="3563" width="14.28515625" customWidth="1"/>
    <col min="3564" max="3564" width="6.28515625" customWidth="1"/>
    <col min="3565" max="3565" width="4" customWidth="1"/>
    <col min="3566" max="3566" width="4.85546875" customWidth="1"/>
    <col min="3567" max="3567" width="5.28515625" customWidth="1"/>
    <col min="3568" max="3568" width="2" customWidth="1"/>
    <col min="3569" max="3569" width="12.140625" customWidth="1"/>
    <col min="3570" max="3570" width="12" customWidth="1"/>
    <col min="3571" max="3571" width="10.140625" customWidth="1"/>
    <col min="3572" max="3572" width="0.140625" customWidth="1"/>
    <col min="3573" max="3573" width="1" customWidth="1"/>
    <col min="3574" max="3574" width="7" customWidth="1"/>
    <col min="3575" max="3575" width="0.85546875" customWidth="1"/>
    <col min="3576" max="3576" width="3.28515625" customWidth="1"/>
    <col min="3577" max="3577" width="10.28515625" customWidth="1"/>
    <col min="3578" max="3578" width="1" customWidth="1"/>
    <col min="3579" max="3579" width="0" hidden="1" customWidth="1"/>
    <col min="3580" max="3580" width="1.140625" customWidth="1"/>
    <col min="3817" max="3817" width="1.28515625" customWidth="1"/>
    <col min="3818" max="3818" width="11.5703125" customWidth="1"/>
    <col min="3819" max="3819" width="14.28515625" customWidth="1"/>
    <col min="3820" max="3820" width="6.28515625" customWidth="1"/>
    <col min="3821" max="3821" width="4" customWidth="1"/>
    <col min="3822" max="3822" width="4.85546875" customWidth="1"/>
    <col min="3823" max="3823" width="5.28515625" customWidth="1"/>
    <col min="3824" max="3824" width="2" customWidth="1"/>
    <col min="3825" max="3825" width="12.140625" customWidth="1"/>
    <col min="3826" max="3826" width="12" customWidth="1"/>
    <col min="3827" max="3827" width="10.140625" customWidth="1"/>
    <col min="3828" max="3828" width="0.140625" customWidth="1"/>
    <col min="3829" max="3829" width="1" customWidth="1"/>
    <col min="3830" max="3830" width="7" customWidth="1"/>
    <col min="3831" max="3831" width="0.85546875" customWidth="1"/>
    <col min="3832" max="3832" width="3.28515625" customWidth="1"/>
    <col min="3833" max="3833" width="10.28515625" customWidth="1"/>
    <col min="3834" max="3834" width="1" customWidth="1"/>
    <col min="3835" max="3835" width="0" hidden="1" customWidth="1"/>
    <col min="3836" max="3836" width="1.140625" customWidth="1"/>
    <col min="4073" max="4073" width="1.28515625" customWidth="1"/>
    <col min="4074" max="4074" width="11.5703125" customWidth="1"/>
    <col min="4075" max="4075" width="14.28515625" customWidth="1"/>
    <col min="4076" max="4076" width="6.28515625" customWidth="1"/>
    <col min="4077" max="4077" width="4" customWidth="1"/>
    <col min="4078" max="4078" width="4.85546875" customWidth="1"/>
    <col min="4079" max="4079" width="5.28515625" customWidth="1"/>
    <col min="4080" max="4080" width="2" customWidth="1"/>
    <col min="4081" max="4081" width="12.140625" customWidth="1"/>
    <col min="4082" max="4082" width="12" customWidth="1"/>
    <col min="4083" max="4083" width="10.140625" customWidth="1"/>
    <col min="4084" max="4084" width="0.140625" customWidth="1"/>
    <col min="4085" max="4085" width="1" customWidth="1"/>
    <col min="4086" max="4086" width="7" customWidth="1"/>
    <col min="4087" max="4087" width="0.85546875" customWidth="1"/>
    <col min="4088" max="4088" width="3.28515625" customWidth="1"/>
    <col min="4089" max="4089" width="10.28515625" customWidth="1"/>
    <col min="4090" max="4090" width="1" customWidth="1"/>
    <col min="4091" max="4091" width="0" hidden="1" customWidth="1"/>
    <col min="4092" max="4092" width="1.140625" customWidth="1"/>
    <col min="4329" max="4329" width="1.28515625" customWidth="1"/>
    <col min="4330" max="4330" width="11.5703125" customWidth="1"/>
    <col min="4331" max="4331" width="14.28515625" customWidth="1"/>
    <col min="4332" max="4332" width="6.28515625" customWidth="1"/>
    <col min="4333" max="4333" width="4" customWidth="1"/>
    <col min="4334" max="4334" width="4.85546875" customWidth="1"/>
    <col min="4335" max="4335" width="5.28515625" customWidth="1"/>
    <col min="4336" max="4336" width="2" customWidth="1"/>
    <col min="4337" max="4337" width="12.140625" customWidth="1"/>
    <col min="4338" max="4338" width="12" customWidth="1"/>
    <col min="4339" max="4339" width="10.140625" customWidth="1"/>
    <col min="4340" max="4340" width="0.140625" customWidth="1"/>
    <col min="4341" max="4341" width="1" customWidth="1"/>
    <col min="4342" max="4342" width="7" customWidth="1"/>
    <col min="4343" max="4343" width="0.85546875" customWidth="1"/>
    <col min="4344" max="4344" width="3.28515625" customWidth="1"/>
    <col min="4345" max="4345" width="10.28515625" customWidth="1"/>
    <col min="4346" max="4346" width="1" customWidth="1"/>
    <col min="4347" max="4347" width="0" hidden="1" customWidth="1"/>
    <col min="4348" max="4348" width="1.140625" customWidth="1"/>
    <col min="4585" max="4585" width="1.28515625" customWidth="1"/>
    <col min="4586" max="4586" width="11.5703125" customWidth="1"/>
    <col min="4587" max="4587" width="14.28515625" customWidth="1"/>
    <col min="4588" max="4588" width="6.28515625" customWidth="1"/>
    <col min="4589" max="4589" width="4" customWidth="1"/>
    <col min="4590" max="4590" width="4.85546875" customWidth="1"/>
    <col min="4591" max="4591" width="5.28515625" customWidth="1"/>
    <col min="4592" max="4592" width="2" customWidth="1"/>
    <col min="4593" max="4593" width="12.140625" customWidth="1"/>
    <col min="4594" max="4594" width="12" customWidth="1"/>
    <col min="4595" max="4595" width="10.140625" customWidth="1"/>
    <col min="4596" max="4596" width="0.140625" customWidth="1"/>
    <col min="4597" max="4597" width="1" customWidth="1"/>
    <col min="4598" max="4598" width="7" customWidth="1"/>
    <col min="4599" max="4599" width="0.85546875" customWidth="1"/>
    <col min="4600" max="4600" width="3.28515625" customWidth="1"/>
    <col min="4601" max="4601" width="10.28515625" customWidth="1"/>
    <col min="4602" max="4602" width="1" customWidth="1"/>
    <col min="4603" max="4603" width="0" hidden="1" customWidth="1"/>
    <col min="4604" max="4604" width="1.140625" customWidth="1"/>
    <col min="4841" max="4841" width="1.28515625" customWidth="1"/>
    <col min="4842" max="4842" width="11.5703125" customWidth="1"/>
    <col min="4843" max="4843" width="14.28515625" customWidth="1"/>
    <col min="4844" max="4844" width="6.28515625" customWidth="1"/>
    <col min="4845" max="4845" width="4" customWidth="1"/>
    <col min="4846" max="4846" width="4.85546875" customWidth="1"/>
    <col min="4847" max="4847" width="5.28515625" customWidth="1"/>
    <col min="4848" max="4848" width="2" customWidth="1"/>
    <col min="4849" max="4849" width="12.140625" customWidth="1"/>
    <col min="4850" max="4850" width="12" customWidth="1"/>
    <col min="4851" max="4851" width="10.140625" customWidth="1"/>
    <col min="4852" max="4852" width="0.140625" customWidth="1"/>
    <col min="4853" max="4853" width="1" customWidth="1"/>
    <col min="4854" max="4854" width="7" customWidth="1"/>
    <col min="4855" max="4855" width="0.85546875" customWidth="1"/>
    <col min="4856" max="4856" width="3.28515625" customWidth="1"/>
    <col min="4857" max="4857" width="10.28515625" customWidth="1"/>
    <col min="4858" max="4858" width="1" customWidth="1"/>
    <col min="4859" max="4859" width="0" hidden="1" customWidth="1"/>
    <col min="4860" max="4860" width="1.140625" customWidth="1"/>
    <col min="5097" max="5097" width="1.28515625" customWidth="1"/>
    <col min="5098" max="5098" width="11.5703125" customWidth="1"/>
    <col min="5099" max="5099" width="14.28515625" customWidth="1"/>
    <col min="5100" max="5100" width="6.28515625" customWidth="1"/>
    <col min="5101" max="5101" width="4" customWidth="1"/>
    <col min="5102" max="5102" width="4.85546875" customWidth="1"/>
    <col min="5103" max="5103" width="5.28515625" customWidth="1"/>
    <col min="5104" max="5104" width="2" customWidth="1"/>
    <col min="5105" max="5105" width="12.140625" customWidth="1"/>
    <col min="5106" max="5106" width="12" customWidth="1"/>
    <col min="5107" max="5107" width="10.140625" customWidth="1"/>
    <col min="5108" max="5108" width="0.140625" customWidth="1"/>
    <col min="5109" max="5109" width="1" customWidth="1"/>
    <col min="5110" max="5110" width="7" customWidth="1"/>
    <col min="5111" max="5111" width="0.85546875" customWidth="1"/>
    <col min="5112" max="5112" width="3.28515625" customWidth="1"/>
    <col min="5113" max="5113" width="10.28515625" customWidth="1"/>
    <col min="5114" max="5114" width="1" customWidth="1"/>
    <col min="5115" max="5115" width="0" hidden="1" customWidth="1"/>
    <col min="5116" max="5116" width="1.140625" customWidth="1"/>
    <col min="5353" max="5353" width="1.28515625" customWidth="1"/>
    <col min="5354" max="5354" width="11.5703125" customWidth="1"/>
    <col min="5355" max="5355" width="14.28515625" customWidth="1"/>
    <col min="5356" max="5356" width="6.28515625" customWidth="1"/>
    <col min="5357" max="5357" width="4" customWidth="1"/>
    <col min="5358" max="5358" width="4.85546875" customWidth="1"/>
    <col min="5359" max="5359" width="5.28515625" customWidth="1"/>
    <col min="5360" max="5360" width="2" customWidth="1"/>
    <col min="5361" max="5361" width="12.140625" customWidth="1"/>
    <col min="5362" max="5362" width="12" customWidth="1"/>
    <col min="5363" max="5363" width="10.140625" customWidth="1"/>
    <col min="5364" max="5364" width="0.140625" customWidth="1"/>
    <col min="5365" max="5365" width="1" customWidth="1"/>
    <col min="5366" max="5366" width="7" customWidth="1"/>
    <col min="5367" max="5367" width="0.85546875" customWidth="1"/>
    <col min="5368" max="5368" width="3.28515625" customWidth="1"/>
    <col min="5369" max="5369" width="10.28515625" customWidth="1"/>
    <col min="5370" max="5370" width="1" customWidth="1"/>
    <col min="5371" max="5371" width="0" hidden="1" customWidth="1"/>
    <col min="5372" max="5372" width="1.140625" customWidth="1"/>
    <col min="5609" max="5609" width="1.28515625" customWidth="1"/>
    <col min="5610" max="5610" width="11.5703125" customWidth="1"/>
    <col min="5611" max="5611" width="14.28515625" customWidth="1"/>
    <col min="5612" max="5612" width="6.28515625" customWidth="1"/>
    <col min="5613" max="5613" width="4" customWidth="1"/>
    <col min="5614" max="5614" width="4.85546875" customWidth="1"/>
    <col min="5615" max="5615" width="5.28515625" customWidth="1"/>
    <col min="5616" max="5616" width="2" customWidth="1"/>
    <col min="5617" max="5617" width="12.140625" customWidth="1"/>
    <col min="5618" max="5618" width="12" customWidth="1"/>
    <col min="5619" max="5619" width="10.140625" customWidth="1"/>
    <col min="5620" max="5620" width="0.140625" customWidth="1"/>
    <col min="5621" max="5621" width="1" customWidth="1"/>
    <col min="5622" max="5622" width="7" customWidth="1"/>
    <col min="5623" max="5623" width="0.85546875" customWidth="1"/>
    <col min="5624" max="5624" width="3.28515625" customWidth="1"/>
    <col min="5625" max="5625" width="10.28515625" customWidth="1"/>
    <col min="5626" max="5626" width="1" customWidth="1"/>
    <col min="5627" max="5627" width="0" hidden="1" customWidth="1"/>
    <col min="5628" max="5628" width="1.140625" customWidth="1"/>
    <col min="5865" max="5865" width="1.28515625" customWidth="1"/>
    <col min="5866" max="5866" width="11.5703125" customWidth="1"/>
    <col min="5867" max="5867" width="14.28515625" customWidth="1"/>
    <col min="5868" max="5868" width="6.28515625" customWidth="1"/>
    <col min="5869" max="5869" width="4" customWidth="1"/>
    <col min="5870" max="5870" width="4.85546875" customWidth="1"/>
    <col min="5871" max="5871" width="5.28515625" customWidth="1"/>
    <col min="5872" max="5872" width="2" customWidth="1"/>
    <col min="5873" max="5873" width="12.140625" customWidth="1"/>
    <col min="5874" max="5874" width="12" customWidth="1"/>
    <col min="5875" max="5875" width="10.140625" customWidth="1"/>
    <col min="5876" max="5876" width="0.140625" customWidth="1"/>
    <col min="5877" max="5877" width="1" customWidth="1"/>
    <col min="5878" max="5878" width="7" customWidth="1"/>
    <col min="5879" max="5879" width="0.85546875" customWidth="1"/>
    <col min="5880" max="5880" width="3.28515625" customWidth="1"/>
    <col min="5881" max="5881" width="10.28515625" customWidth="1"/>
    <col min="5882" max="5882" width="1" customWidth="1"/>
    <col min="5883" max="5883" width="0" hidden="1" customWidth="1"/>
    <col min="5884" max="5884" width="1.140625" customWidth="1"/>
    <col min="6121" max="6121" width="1.28515625" customWidth="1"/>
    <col min="6122" max="6122" width="11.5703125" customWidth="1"/>
    <col min="6123" max="6123" width="14.28515625" customWidth="1"/>
    <col min="6124" max="6124" width="6.28515625" customWidth="1"/>
    <col min="6125" max="6125" width="4" customWidth="1"/>
    <col min="6126" max="6126" width="4.85546875" customWidth="1"/>
    <col min="6127" max="6127" width="5.28515625" customWidth="1"/>
    <col min="6128" max="6128" width="2" customWidth="1"/>
    <col min="6129" max="6129" width="12.140625" customWidth="1"/>
    <col min="6130" max="6130" width="12" customWidth="1"/>
    <col min="6131" max="6131" width="10.140625" customWidth="1"/>
    <col min="6132" max="6132" width="0.140625" customWidth="1"/>
    <col min="6133" max="6133" width="1" customWidth="1"/>
    <col min="6134" max="6134" width="7" customWidth="1"/>
    <col min="6135" max="6135" width="0.85546875" customWidth="1"/>
    <col min="6136" max="6136" width="3.28515625" customWidth="1"/>
    <col min="6137" max="6137" width="10.28515625" customWidth="1"/>
    <col min="6138" max="6138" width="1" customWidth="1"/>
    <col min="6139" max="6139" width="0" hidden="1" customWidth="1"/>
    <col min="6140" max="6140" width="1.140625" customWidth="1"/>
    <col min="6377" max="6377" width="1.28515625" customWidth="1"/>
    <col min="6378" max="6378" width="11.5703125" customWidth="1"/>
    <col min="6379" max="6379" width="14.28515625" customWidth="1"/>
    <col min="6380" max="6380" width="6.28515625" customWidth="1"/>
    <col min="6381" max="6381" width="4" customWidth="1"/>
    <col min="6382" max="6382" width="4.85546875" customWidth="1"/>
    <col min="6383" max="6383" width="5.28515625" customWidth="1"/>
    <col min="6384" max="6384" width="2" customWidth="1"/>
    <col min="6385" max="6385" width="12.140625" customWidth="1"/>
    <col min="6386" max="6386" width="12" customWidth="1"/>
    <col min="6387" max="6387" width="10.140625" customWidth="1"/>
    <col min="6388" max="6388" width="0.140625" customWidth="1"/>
    <col min="6389" max="6389" width="1" customWidth="1"/>
    <col min="6390" max="6390" width="7" customWidth="1"/>
    <col min="6391" max="6391" width="0.85546875" customWidth="1"/>
    <col min="6392" max="6392" width="3.28515625" customWidth="1"/>
    <col min="6393" max="6393" width="10.28515625" customWidth="1"/>
    <col min="6394" max="6394" width="1" customWidth="1"/>
    <col min="6395" max="6395" width="0" hidden="1" customWidth="1"/>
    <col min="6396" max="6396" width="1.140625" customWidth="1"/>
    <col min="6633" max="6633" width="1.28515625" customWidth="1"/>
    <col min="6634" max="6634" width="11.5703125" customWidth="1"/>
    <col min="6635" max="6635" width="14.28515625" customWidth="1"/>
    <col min="6636" max="6636" width="6.28515625" customWidth="1"/>
    <col min="6637" max="6637" width="4" customWidth="1"/>
    <col min="6638" max="6638" width="4.85546875" customWidth="1"/>
    <col min="6639" max="6639" width="5.28515625" customWidth="1"/>
    <col min="6640" max="6640" width="2" customWidth="1"/>
    <col min="6641" max="6641" width="12.140625" customWidth="1"/>
    <col min="6642" max="6642" width="12" customWidth="1"/>
    <col min="6643" max="6643" width="10.140625" customWidth="1"/>
    <col min="6644" max="6644" width="0.140625" customWidth="1"/>
    <col min="6645" max="6645" width="1" customWidth="1"/>
    <col min="6646" max="6646" width="7" customWidth="1"/>
    <col min="6647" max="6647" width="0.85546875" customWidth="1"/>
    <col min="6648" max="6648" width="3.28515625" customWidth="1"/>
    <col min="6649" max="6649" width="10.28515625" customWidth="1"/>
    <col min="6650" max="6650" width="1" customWidth="1"/>
    <col min="6651" max="6651" width="0" hidden="1" customWidth="1"/>
    <col min="6652" max="6652" width="1.140625" customWidth="1"/>
    <col min="6889" max="6889" width="1.28515625" customWidth="1"/>
    <col min="6890" max="6890" width="11.5703125" customWidth="1"/>
    <col min="6891" max="6891" width="14.28515625" customWidth="1"/>
    <col min="6892" max="6892" width="6.28515625" customWidth="1"/>
    <col min="6893" max="6893" width="4" customWidth="1"/>
    <col min="6894" max="6894" width="4.85546875" customWidth="1"/>
    <col min="6895" max="6895" width="5.28515625" customWidth="1"/>
    <col min="6896" max="6896" width="2" customWidth="1"/>
    <col min="6897" max="6897" width="12.140625" customWidth="1"/>
    <col min="6898" max="6898" width="12" customWidth="1"/>
    <col min="6899" max="6899" width="10.140625" customWidth="1"/>
    <col min="6900" max="6900" width="0.140625" customWidth="1"/>
    <col min="6901" max="6901" width="1" customWidth="1"/>
    <col min="6902" max="6902" width="7" customWidth="1"/>
    <col min="6903" max="6903" width="0.85546875" customWidth="1"/>
    <col min="6904" max="6904" width="3.28515625" customWidth="1"/>
    <col min="6905" max="6905" width="10.28515625" customWidth="1"/>
    <col min="6906" max="6906" width="1" customWidth="1"/>
    <col min="6907" max="6907" width="0" hidden="1" customWidth="1"/>
    <col min="6908" max="6908" width="1.140625" customWidth="1"/>
    <col min="7145" max="7145" width="1.28515625" customWidth="1"/>
    <col min="7146" max="7146" width="11.5703125" customWidth="1"/>
    <col min="7147" max="7147" width="14.28515625" customWidth="1"/>
    <col min="7148" max="7148" width="6.28515625" customWidth="1"/>
    <col min="7149" max="7149" width="4" customWidth="1"/>
    <col min="7150" max="7150" width="4.85546875" customWidth="1"/>
    <col min="7151" max="7151" width="5.28515625" customWidth="1"/>
    <col min="7152" max="7152" width="2" customWidth="1"/>
    <col min="7153" max="7153" width="12.140625" customWidth="1"/>
    <col min="7154" max="7154" width="12" customWidth="1"/>
    <col min="7155" max="7155" width="10.140625" customWidth="1"/>
    <col min="7156" max="7156" width="0.140625" customWidth="1"/>
    <col min="7157" max="7157" width="1" customWidth="1"/>
    <col min="7158" max="7158" width="7" customWidth="1"/>
    <col min="7159" max="7159" width="0.85546875" customWidth="1"/>
    <col min="7160" max="7160" width="3.28515625" customWidth="1"/>
    <col min="7161" max="7161" width="10.28515625" customWidth="1"/>
    <col min="7162" max="7162" width="1" customWidth="1"/>
    <col min="7163" max="7163" width="0" hidden="1" customWidth="1"/>
    <col min="7164" max="7164" width="1.140625" customWidth="1"/>
    <col min="7401" max="7401" width="1.28515625" customWidth="1"/>
    <col min="7402" max="7402" width="11.5703125" customWidth="1"/>
    <col min="7403" max="7403" width="14.28515625" customWidth="1"/>
    <col min="7404" max="7404" width="6.28515625" customWidth="1"/>
    <col min="7405" max="7405" width="4" customWidth="1"/>
    <col min="7406" max="7406" width="4.85546875" customWidth="1"/>
    <col min="7407" max="7407" width="5.28515625" customWidth="1"/>
    <col min="7408" max="7408" width="2" customWidth="1"/>
    <col min="7409" max="7409" width="12.140625" customWidth="1"/>
    <col min="7410" max="7410" width="12" customWidth="1"/>
    <col min="7411" max="7411" width="10.140625" customWidth="1"/>
    <col min="7412" max="7412" width="0.140625" customWidth="1"/>
    <col min="7413" max="7413" width="1" customWidth="1"/>
    <col min="7414" max="7414" width="7" customWidth="1"/>
    <col min="7415" max="7415" width="0.85546875" customWidth="1"/>
    <col min="7416" max="7416" width="3.28515625" customWidth="1"/>
    <col min="7417" max="7417" width="10.28515625" customWidth="1"/>
    <col min="7418" max="7418" width="1" customWidth="1"/>
    <col min="7419" max="7419" width="0" hidden="1" customWidth="1"/>
    <col min="7420" max="7420" width="1.140625" customWidth="1"/>
    <col min="7657" max="7657" width="1.28515625" customWidth="1"/>
    <col min="7658" max="7658" width="11.5703125" customWidth="1"/>
    <col min="7659" max="7659" width="14.28515625" customWidth="1"/>
    <col min="7660" max="7660" width="6.28515625" customWidth="1"/>
    <col min="7661" max="7661" width="4" customWidth="1"/>
    <col min="7662" max="7662" width="4.85546875" customWidth="1"/>
    <col min="7663" max="7663" width="5.28515625" customWidth="1"/>
    <col min="7664" max="7664" width="2" customWidth="1"/>
    <col min="7665" max="7665" width="12.140625" customWidth="1"/>
    <col min="7666" max="7666" width="12" customWidth="1"/>
    <col min="7667" max="7667" width="10.140625" customWidth="1"/>
    <col min="7668" max="7668" width="0.140625" customWidth="1"/>
    <col min="7669" max="7669" width="1" customWidth="1"/>
    <col min="7670" max="7670" width="7" customWidth="1"/>
    <col min="7671" max="7671" width="0.85546875" customWidth="1"/>
    <col min="7672" max="7672" width="3.28515625" customWidth="1"/>
    <col min="7673" max="7673" width="10.28515625" customWidth="1"/>
    <col min="7674" max="7674" width="1" customWidth="1"/>
    <col min="7675" max="7675" width="0" hidden="1" customWidth="1"/>
    <col min="7676" max="7676" width="1.140625" customWidth="1"/>
    <col min="7913" max="7913" width="1.28515625" customWidth="1"/>
    <col min="7914" max="7914" width="11.5703125" customWidth="1"/>
    <col min="7915" max="7915" width="14.28515625" customWidth="1"/>
    <col min="7916" max="7916" width="6.28515625" customWidth="1"/>
    <col min="7917" max="7917" width="4" customWidth="1"/>
    <col min="7918" max="7918" width="4.85546875" customWidth="1"/>
    <col min="7919" max="7919" width="5.28515625" customWidth="1"/>
    <col min="7920" max="7920" width="2" customWidth="1"/>
    <col min="7921" max="7921" width="12.140625" customWidth="1"/>
    <col min="7922" max="7922" width="12" customWidth="1"/>
    <col min="7923" max="7923" width="10.140625" customWidth="1"/>
    <col min="7924" max="7924" width="0.140625" customWidth="1"/>
    <col min="7925" max="7925" width="1" customWidth="1"/>
    <col min="7926" max="7926" width="7" customWidth="1"/>
    <col min="7927" max="7927" width="0.85546875" customWidth="1"/>
    <col min="7928" max="7928" width="3.28515625" customWidth="1"/>
    <col min="7929" max="7929" width="10.28515625" customWidth="1"/>
    <col min="7930" max="7930" width="1" customWidth="1"/>
    <col min="7931" max="7931" width="0" hidden="1" customWidth="1"/>
    <col min="7932" max="7932" width="1.140625" customWidth="1"/>
    <col min="8169" max="8169" width="1.28515625" customWidth="1"/>
    <col min="8170" max="8170" width="11.5703125" customWidth="1"/>
    <col min="8171" max="8171" width="14.28515625" customWidth="1"/>
    <col min="8172" max="8172" width="6.28515625" customWidth="1"/>
    <col min="8173" max="8173" width="4" customWidth="1"/>
    <col min="8174" max="8174" width="4.85546875" customWidth="1"/>
    <col min="8175" max="8175" width="5.28515625" customWidth="1"/>
    <col min="8176" max="8176" width="2" customWidth="1"/>
    <col min="8177" max="8177" width="12.140625" customWidth="1"/>
    <col min="8178" max="8178" width="12" customWidth="1"/>
    <col min="8179" max="8179" width="10.140625" customWidth="1"/>
    <col min="8180" max="8180" width="0.140625" customWidth="1"/>
    <col min="8181" max="8181" width="1" customWidth="1"/>
    <col min="8182" max="8182" width="7" customWidth="1"/>
    <col min="8183" max="8183" width="0.85546875" customWidth="1"/>
    <col min="8184" max="8184" width="3.28515625" customWidth="1"/>
    <col min="8185" max="8185" width="10.28515625" customWidth="1"/>
    <col min="8186" max="8186" width="1" customWidth="1"/>
    <col min="8187" max="8187" width="0" hidden="1" customWidth="1"/>
    <col min="8188" max="8188" width="1.140625" customWidth="1"/>
    <col min="8425" max="8425" width="1.28515625" customWidth="1"/>
    <col min="8426" max="8426" width="11.5703125" customWidth="1"/>
    <col min="8427" max="8427" width="14.28515625" customWidth="1"/>
    <col min="8428" max="8428" width="6.28515625" customWidth="1"/>
    <col min="8429" max="8429" width="4" customWidth="1"/>
    <col min="8430" max="8430" width="4.85546875" customWidth="1"/>
    <col min="8431" max="8431" width="5.28515625" customWidth="1"/>
    <col min="8432" max="8432" width="2" customWidth="1"/>
    <col min="8433" max="8433" width="12.140625" customWidth="1"/>
    <col min="8434" max="8434" width="12" customWidth="1"/>
    <col min="8435" max="8435" width="10.140625" customWidth="1"/>
    <col min="8436" max="8436" width="0.140625" customWidth="1"/>
    <col min="8437" max="8437" width="1" customWidth="1"/>
    <col min="8438" max="8438" width="7" customWidth="1"/>
    <col min="8439" max="8439" width="0.85546875" customWidth="1"/>
    <col min="8440" max="8440" width="3.28515625" customWidth="1"/>
    <col min="8441" max="8441" width="10.28515625" customWidth="1"/>
    <col min="8442" max="8442" width="1" customWidth="1"/>
    <col min="8443" max="8443" width="0" hidden="1" customWidth="1"/>
    <col min="8444" max="8444" width="1.140625" customWidth="1"/>
    <col min="8681" max="8681" width="1.28515625" customWidth="1"/>
    <col min="8682" max="8682" width="11.5703125" customWidth="1"/>
    <col min="8683" max="8683" width="14.28515625" customWidth="1"/>
    <col min="8684" max="8684" width="6.28515625" customWidth="1"/>
    <col min="8685" max="8685" width="4" customWidth="1"/>
    <col min="8686" max="8686" width="4.85546875" customWidth="1"/>
    <col min="8687" max="8687" width="5.28515625" customWidth="1"/>
    <col min="8688" max="8688" width="2" customWidth="1"/>
    <col min="8689" max="8689" width="12.140625" customWidth="1"/>
    <col min="8690" max="8690" width="12" customWidth="1"/>
    <col min="8691" max="8691" width="10.140625" customWidth="1"/>
    <col min="8692" max="8692" width="0.140625" customWidth="1"/>
    <col min="8693" max="8693" width="1" customWidth="1"/>
    <col min="8694" max="8694" width="7" customWidth="1"/>
    <col min="8695" max="8695" width="0.85546875" customWidth="1"/>
    <col min="8696" max="8696" width="3.28515625" customWidth="1"/>
    <col min="8697" max="8697" width="10.28515625" customWidth="1"/>
    <col min="8698" max="8698" width="1" customWidth="1"/>
    <col min="8699" max="8699" width="0" hidden="1" customWidth="1"/>
    <col min="8700" max="8700" width="1.140625" customWidth="1"/>
    <col min="8937" max="8937" width="1.28515625" customWidth="1"/>
    <col min="8938" max="8938" width="11.5703125" customWidth="1"/>
    <col min="8939" max="8939" width="14.28515625" customWidth="1"/>
    <col min="8940" max="8940" width="6.28515625" customWidth="1"/>
    <col min="8941" max="8941" width="4" customWidth="1"/>
    <col min="8942" max="8942" width="4.85546875" customWidth="1"/>
    <col min="8943" max="8943" width="5.28515625" customWidth="1"/>
    <col min="8944" max="8944" width="2" customWidth="1"/>
    <col min="8945" max="8945" width="12.140625" customWidth="1"/>
    <col min="8946" max="8946" width="12" customWidth="1"/>
    <col min="8947" max="8947" width="10.140625" customWidth="1"/>
    <col min="8948" max="8948" width="0.140625" customWidth="1"/>
    <col min="8949" max="8949" width="1" customWidth="1"/>
    <col min="8950" max="8950" width="7" customWidth="1"/>
    <col min="8951" max="8951" width="0.85546875" customWidth="1"/>
    <col min="8952" max="8952" width="3.28515625" customWidth="1"/>
    <col min="8953" max="8953" width="10.28515625" customWidth="1"/>
    <col min="8954" max="8954" width="1" customWidth="1"/>
    <col min="8955" max="8955" width="0" hidden="1" customWidth="1"/>
    <col min="8956" max="8956" width="1.140625" customWidth="1"/>
    <col min="9193" max="9193" width="1.28515625" customWidth="1"/>
    <col min="9194" max="9194" width="11.5703125" customWidth="1"/>
    <col min="9195" max="9195" width="14.28515625" customWidth="1"/>
    <col min="9196" max="9196" width="6.28515625" customWidth="1"/>
    <col min="9197" max="9197" width="4" customWidth="1"/>
    <col min="9198" max="9198" width="4.85546875" customWidth="1"/>
    <col min="9199" max="9199" width="5.28515625" customWidth="1"/>
    <col min="9200" max="9200" width="2" customWidth="1"/>
    <col min="9201" max="9201" width="12.140625" customWidth="1"/>
    <col min="9202" max="9202" width="12" customWidth="1"/>
    <col min="9203" max="9203" width="10.140625" customWidth="1"/>
    <col min="9204" max="9204" width="0.140625" customWidth="1"/>
    <col min="9205" max="9205" width="1" customWidth="1"/>
    <col min="9206" max="9206" width="7" customWidth="1"/>
    <col min="9207" max="9207" width="0.85546875" customWidth="1"/>
    <col min="9208" max="9208" width="3.28515625" customWidth="1"/>
    <col min="9209" max="9209" width="10.28515625" customWidth="1"/>
    <col min="9210" max="9210" width="1" customWidth="1"/>
    <col min="9211" max="9211" width="0" hidden="1" customWidth="1"/>
    <col min="9212" max="9212" width="1.140625" customWidth="1"/>
    <col min="9449" max="9449" width="1.28515625" customWidth="1"/>
    <col min="9450" max="9450" width="11.5703125" customWidth="1"/>
    <col min="9451" max="9451" width="14.28515625" customWidth="1"/>
    <col min="9452" max="9452" width="6.28515625" customWidth="1"/>
    <col min="9453" max="9453" width="4" customWidth="1"/>
    <col min="9454" max="9454" width="4.85546875" customWidth="1"/>
    <col min="9455" max="9455" width="5.28515625" customWidth="1"/>
    <col min="9456" max="9456" width="2" customWidth="1"/>
    <col min="9457" max="9457" width="12.140625" customWidth="1"/>
    <col min="9458" max="9458" width="12" customWidth="1"/>
    <col min="9459" max="9459" width="10.140625" customWidth="1"/>
    <col min="9460" max="9460" width="0.140625" customWidth="1"/>
    <col min="9461" max="9461" width="1" customWidth="1"/>
    <col min="9462" max="9462" width="7" customWidth="1"/>
    <col min="9463" max="9463" width="0.85546875" customWidth="1"/>
    <col min="9464" max="9464" width="3.28515625" customWidth="1"/>
    <col min="9465" max="9465" width="10.28515625" customWidth="1"/>
    <col min="9466" max="9466" width="1" customWidth="1"/>
    <col min="9467" max="9467" width="0" hidden="1" customWidth="1"/>
    <col min="9468" max="9468" width="1.140625" customWidth="1"/>
    <col min="9705" max="9705" width="1.28515625" customWidth="1"/>
    <col min="9706" max="9706" width="11.5703125" customWidth="1"/>
    <col min="9707" max="9707" width="14.28515625" customWidth="1"/>
    <col min="9708" max="9708" width="6.28515625" customWidth="1"/>
    <col min="9709" max="9709" width="4" customWidth="1"/>
    <col min="9710" max="9710" width="4.85546875" customWidth="1"/>
    <col min="9711" max="9711" width="5.28515625" customWidth="1"/>
    <col min="9712" max="9712" width="2" customWidth="1"/>
    <col min="9713" max="9713" width="12.140625" customWidth="1"/>
    <col min="9714" max="9714" width="12" customWidth="1"/>
    <col min="9715" max="9715" width="10.140625" customWidth="1"/>
    <col min="9716" max="9716" width="0.140625" customWidth="1"/>
    <col min="9717" max="9717" width="1" customWidth="1"/>
    <col min="9718" max="9718" width="7" customWidth="1"/>
    <col min="9719" max="9719" width="0.85546875" customWidth="1"/>
    <col min="9720" max="9720" width="3.28515625" customWidth="1"/>
    <col min="9721" max="9721" width="10.28515625" customWidth="1"/>
    <col min="9722" max="9722" width="1" customWidth="1"/>
    <col min="9723" max="9723" width="0" hidden="1" customWidth="1"/>
    <col min="9724" max="9724" width="1.140625" customWidth="1"/>
    <col min="9961" max="9961" width="1.28515625" customWidth="1"/>
    <col min="9962" max="9962" width="11.5703125" customWidth="1"/>
    <col min="9963" max="9963" width="14.28515625" customWidth="1"/>
    <col min="9964" max="9964" width="6.28515625" customWidth="1"/>
    <col min="9965" max="9965" width="4" customWidth="1"/>
    <col min="9966" max="9966" width="4.85546875" customWidth="1"/>
    <col min="9967" max="9967" width="5.28515625" customWidth="1"/>
    <col min="9968" max="9968" width="2" customWidth="1"/>
    <col min="9969" max="9969" width="12.140625" customWidth="1"/>
    <col min="9970" max="9970" width="12" customWidth="1"/>
    <col min="9971" max="9971" width="10.140625" customWidth="1"/>
    <col min="9972" max="9972" width="0.140625" customWidth="1"/>
    <col min="9973" max="9973" width="1" customWidth="1"/>
    <col min="9974" max="9974" width="7" customWidth="1"/>
    <col min="9975" max="9975" width="0.85546875" customWidth="1"/>
    <col min="9976" max="9976" width="3.28515625" customWidth="1"/>
    <col min="9977" max="9977" width="10.28515625" customWidth="1"/>
    <col min="9978" max="9978" width="1" customWidth="1"/>
    <col min="9979" max="9979" width="0" hidden="1" customWidth="1"/>
    <col min="9980" max="9980" width="1.140625" customWidth="1"/>
    <col min="10217" max="10217" width="1.28515625" customWidth="1"/>
    <col min="10218" max="10218" width="11.5703125" customWidth="1"/>
    <col min="10219" max="10219" width="14.28515625" customWidth="1"/>
    <col min="10220" max="10220" width="6.28515625" customWidth="1"/>
    <col min="10221" max="10221" width="4" customWidth="1"/>
    <col min="10222" max="10222" width="4.85546875" customWidth="1"/>
    <col min="10223" max="10223" width="5.28515625" customWidth="1"/>
    <col min="10224" max="10224" width="2" customWidth="1"/>
    <col min="10225" max="10225" width="12.140625" customWidth="1"/>
    <col min="10226" max="10226" width="12" customWidth="1"/>
    <col min="10227" max="10227" width="10.140625" customWidth="1"/>
    <col min="10228" max="10228" width="0.140625" customWidth="1"/>
    <col min="10229" max="10229" width="1" customWidth="1"/>
    <col min="10230" max="10230" width="7" customWidth="1"/>
    <col min="10231" max="10231" width="0.85546875" customWidth="1"/>
    <col min="10232" max="10232" width="3.28515625" customWidth="1"/>
    <col min="10233" max="10233" width="10.28515625" customWidth="1"/>
    <col min="10234" max="10234" width="1" customWidth="1"/>
    <col min="10235" max="10235" width="0" hidden="1" customWidth="1"/>
    <col min="10236" max="10236" width="1.140625" customWidth="1"/>
    <col min="10473" max="10473" width="1.28515625" customWidth="1"/>
    <col min="10474" max="10474" width="11.5703125" customWidth="1"/>
    <col min="10475" max="10475" width="14.28515625" customWidth="1"/>
    <col min="10476" max="10476" width="6.28515625" customWidth="1"/>
    <col min="10477" max="10477" width="4" customWidth="1"/>
    <col min="10478" max="10478" width="4.85546875" customWidth="1"/>
    <col min="10479" max="10479" width="5.28515625" customWidth="1"/>
    <col min="10480" max="10480" width="2" customWidth="1"/>
    <col min="10481" max="10481" width="12.140625" customWidth="1"/>
    <col min="10482" max="10482" width="12" customWidth="1"/>
    <col min="10483" max="10483" width="10.140625" customWidth="1"/>
    <col min="10484" max="10484" width="0.140625" customWidth="1"/>
    <col min="10485" max="10485" width="1" customWidth="1"/>
    <col min="10486" max="10486" width="7" customWidth="1"/>
    <col min="10487" max="10487" width="0.85546875" customWidth="1"/>
    <col min="10488" max="10488" width="3.28515625" customWidth="1"/>
    <col min="10489" max="10489" width="10.28515625" customWidth="1"/>
    <col min="10490" max="10490" width="1" customWidth="1"/>
    <col min="10491" max="10491" width="0" hidden="1" customWidth="1"/>
    <col min="10492" max="10492" width="1.140625" customWidth="1"/>
    <col min="10729" max="10729" width="1.28515625" customWidth="1"/>
    <col min="10730" max="10730" width="11.5703125" customWidth="1"/>
    <col min="10731" max="10731" width="14.28515625" customWidth="1"/>
    <col min="10732" max="10732" width="6.28515625" customWidth="1"/>
    <col min="10733" max="10733" width="4" customWidth="1"/>
    <col min="10734" max="10734" width="4.85546875" customWidth="1"/>
    <col min="10735" max="10735" width="5.28515625" customWidth="1"/>
    <col min="10736" max="10736" width="2" customWidth="1"/>
    <col min="10737" max="10737" width="12.140625" customWidth="1"/>
    <col min="10738" max="10738" width="12" customWidth="1"/>
    <col min="10739" max="10739" width="10.140625" customWidth="1"/>
    <col min="10740" max="10740" width="0.140625" customWidth="1"/>
    <col min="10741" max="10741" width="1" customWidth="1"/>
    <col min="10742" max="10742" width="7" customWidth="1"/>
    <col min="10743" max="10743" width="0.85546875" customWidth="1"/>
    <col min="10744" max="10744" width="3.28515625" customWidth="1"/>
    <col min="10745" max="10745" width="10.28515625" customWidth="1"/>
    <col min="10746" max="10746" width="1" customWidth="1"/>
    <col min="10747" max="10747" width="0" hidden="1" customWidth="1"/>
    <col min="10748" max="10748" width="1.140625" customWidth="1"/>
    <col min="10985" max="10985" width="1.28515625" customWidth="1"/>
    <col min="10986" max="10986" width="11.5703125" customWidth="1"/>
    <col min="10987" max="10987" width="14.28515625" customWidth="1"/>
    <col min="10988" max="10988" width="6.28515625" customWidth="1"/>
    <col min="10989" max="10989" width="4" customWidth="1"/>
    <col min="10990" max="10990" width="4.85546875" customWidth="1"/>
    <col min="10991" max="10991" width="5.28515625" customWidth="1"/>
    <col min="10992" max="10992" width="2" customWidth="1"/>
    <col min="10993" max="10993" width="12.140625" customWidth="1"/>
    <col min="10994" max="10994" width="12" customWidth="1"/>
    <col min="10995" max="10995" width="10.140625" customWidth="1"/>
    <col min="10996" max="10996" width="0.140625" customWidth="1"/>
    <col min="10997" max="10997" width="1" customWidth="1"/>
    <col min="10998" max="10998" width="7" customWidth="1"/>
    <col min="10999" max="10999" width="0.85546875" customWidth="1"/>
    <col min="11000" max="11000" width="3.28515625" customWidth="1"/>
    <col min="11001" max="11001" width="10.28515625" customWidth="1"/>
    <col min="11002" max="11002" width="1" customWidth="1"/>
    <col min="11003" max="11003" width="0" hidden="1" customWidth="1"/>
    <col min="11004" max="11004" width="1.140625" customWidth="1"/>
    <col min="11241" max="11241" width="1.28515625" customWidth="1"/>
    <col min="11242" max="11242" width="11.5703125" customWidth="1"/>
    <col min="11243" max="11243" width="14.28515625" customWidth="1"/>
    <col min="11244" max="11244" width="6.28515625" customWidth="1"/>
    <col min="11245" max="11245" width="4" customWidth="1"/>
    <col min="11246" max="11246" width="4.85546875" customWidth="1"/>
    <col min="11247" max="11247" width="5.28515625" customWidth="1"/>
    <col min="11248" max="11248" width="2" customWidth="1"/>
    <col min="11249" max="11249" width="12.140625" customWidth="1"/>
    <col min="11250" max="11250" width="12" customWidth="1"/>
    <col min="11251" max="11251" width="10.140625" customWidth="1"/>
    <col min="11252" max="11252" width="0.140625" customWidth="1"/>
    <col min="11253" max="11253" width="1" customWidth="1"/>
    <col min="11254" max="11254" width="7" customWidth="1"/>
    <col min="11255" max="11255" width="0.85546875" customWidth="1"/>
    <col min="11256" max="11256" width="3.28515625" customWidth="1"/>
    <col min="11257" max="11257" width="10.28515625" customWidth="1"/>
    <col min="11258" max="11258" width="1" customWidth="1"/>
    <col min="11259" max="11259" width="0" hidden="1" customWidth="1"/>
    <col min="11260" max="11260" width="1.140625" customWidth="1"/>
    <col min="11497" max="11497" width="1.28515625" customWidth="1"/>
    <col min="11498" max="11498" width="11.5703125" customWidth="1"/>
    <col min="11499" max="11499" width="14.28515625" customWidth="1"/>
    <col min="11500" max="11500" width="6.28515625" customWidth="1"/>
    <col min="11501" max="11501" width="4" customWidth="1"/>
    <col min="11502" max="11502" width="4.85546875" customWidth="1"/>
    <col min="11503" max="11503" width="5.28515625" customWidth="1"/>
    <col min="11504" max="11504" width="2" customWidth="1"/>
    <col min="11505" max="11505" width="12.140625" customWidth="1"/>
    <col min="11506" max="11506" width="12" customWidth="1"/>
    <col min="11507" max="11507" width="10.140625" customWidth="1"/>
    <col min="11508" max="11508" width="0.140625" customWidth="1"/>
    <col min="11509" max="11509" width="1" customWidth="1"/>
    <col min="11510" max="11510" width="7" customWidth="1"/>
    <col min="11511" max="11511" width="0.85546875" customWidth="1"/>
    <col min="11512" max="11512" width="3.28515625" customWidth="1"/>
    <col min="11513" max="11513" width="10.28515625" customWidth="1"/>
    <col min="11514" max="11514" width="1" customWidth="1"/>
    <col min="11515" max="11515" width="0" hidden="1" customWidth="1"/>
    <col min="11516" max="11516" width="1.140625" customWidth="1"/>
    <col min="11753" max="11753" width="1.28515625" customWidth="1"/>
    <col min="11754" max="11754" width="11.5703125" customWidth="1"/>
    <col min="11755" max="11755" width="14.28515625" customWidth="1"/>
    <col min="11756" max="11756" width="6.28515625" customWidth="1"/>
    <col min="11757" max="11757" width="4" customWidth="1"/>
    <col min="11758" max="11758" width="4.85546875" customWidth="1"/>
    <col min="11759" max="11759" width="5.28515625" customWidth="1"/>
    <col min="11760" max="11760" width="2" customWidth="1"/>
    <col min="11761" max="11761" width="12.140625" customWidth="1"/>
    <col min="11762" max="11762" width="12" customWidth="1"/>
    <col min="11763" max="11763" width="10.140625" customWidth="1"/>
    <col min="11764" max="11764" width="0.140625" customWidth="1"/>
    <col min="11765" max="11765" width="1" customWidth="1"/>
    <col min="11766" max="11766" width="7" customWidth="1"/>
    <col min="11767" max="11767" width="0.85546875" customWidth="1"/>
    <col min="11768" max="11768" width="3.28515625" customWidth="1"/>
    <col min="11769" max="11769" width="10.28515625" customWidth="1"/>
    <col min="11770" max="11770" width="1" customWidth="1"/>
    <col min="11771" max="11771" width="0" hidden="1" customWidth="1"/>
    <col min="11772" max="11772" width="1.140625" customWidth="1"/>
    <col min="12009" max="12009" width="1.28515625" customWidth="1"/>
    <col min="12010" max="12010" width="11.5703125" customWidth="1"/>
    <col min="12011" max="12011" width="14.28515625" customWidth="1"/>
    <col min="12012" max="12012" width="6.28515625" customWidth="1"/>
    <col min="12013" max="12013" width="4" customWidth="1"/>
    <col min="12014" max="12014" width="4.85546875" customWidth="1"/>
    <col min="12015" max="12015" width="5.28515625" customWidth="1"/>
    <col min="12016" max="12016" width="2" customWidth="1"/>
    <col min="12017" max="12017" width="12.140625" customWidth="1"/>
    <col min="12018" max="12018" width="12" customWidth="1"/>
    <col min="12019" max="12019" width="10.140625" customWidth="1"/>
    <col min="12020" max="12020" width="0.140625" customWidth="1"/>
    <col min="12021" max="12021" width="1" customWidth="1"/>
    <col min="12022" max="12022" width="7" customWidth="1"/>
    <col min="12023" max="12023" width="0.85546875" customWidth="1"/>
    <col min="12024" max="12024" width="3.28515625" customWidth="1"/>
    <col min="12025" max="12025" width="10.28515625" customWidth="1"/>
    <col min="12026" max="12026" width="1" customWidth="1"/>
    <col min="12027" max="12027" width="0" hidden="1" customWidth="1"/>
    <col min="12028" max="12028" width="1.140625" customWidth="1"/>
    <col min="12265" max="12265" width="1.28515625" customWidth="1"/>
    <col min="12266" max="12266" width="11.5703125" customWidth="1"/>
    <col min="12267" max="12267" width="14.28515625" customWidth="1"/>
    <col min="12268" max="12268" width="6.28515625" customWidth="1"/>
    <col min="12269" max="12269" width="4" customWidth="1"/>
    <col min="12270" max="12270" width="4.85546875" customWidth="1"/>
    <col min="12271" max="12271" width="5.28515625" customWidth="1"/>
    <col min="12272" max="12272" width="2" customWidth="1"/>
    <col min="12273" max="12273" width="12.140625" customWidth="1"/>
    <col min="12274" max="12274" width="12" customWidth="1"/>
    <col min="12275" max="12275" width="10.140625" customWidth="1"/>
    <col min="12276" max="12276" width="0.140625" customWidth="1"/>
    <col min="12277" max="12277" width="1" customWidth="1"/>
    <col min="12278" max="12278" width="7" customWidth="1"/>
    <col min="12279" max="12279" width="0.85546875" customWidth="1"/>
    <col min="12280" max="12280" width="3.28515625" customWidth="1"/>
    <col min="12281" max="12281" width="10.28515625" customWidth="1"/>
    <col min="12282" max="12282" width="1" customWidth="1"/>
    <col min="12283" max="12283" width="0" hidden="1" customWidth="1"/>
    <col min="12284" max="12284" width="1.140625" customWidth="1"/>
    <col min="12521" max="12521" width="1.28515625" customWidth="1"/>
    <col min="12522" max="12522" width="11.5703125" customWidth="1"/>
    <col min="12523" max="12523" width="14.28515625" customWidth="1"/>
    <col min="12524" max="12524" width="6.28515625" customWidth="1"/>
    <col min="12525" max="12525" width="4" customWidth="1"/>
    <col min="12526" max="12526" width="4.85546875" customWidth="1"/>
    <col min="12527" max="12527" width="5.28515625" customWidth="1"/>
    <col min="12528" max="12528" width="2" customWidth="1"/>
    <col min="12529" max="12529" width="12.140625" customWidth="1"/>
    <col min="12530" max="12530" width="12" customWidth="1"/>
    <col min="12531" max="12531" width="10.140625" customWidth="1"/>
    <col min="12532" max="12532" width="0.140625" customWidth="1"/>
    <col min="12533" max="12533" width="1" customWidth="1"/>
    <col min="12534" max="12534" width="7" customWidth="1"/>
    <col min="12535" max="12535" width="0.85546875" customWidth="1"/>
    <col min="12536" max="12536" width="3.28515625" customWidth="1"/>
    <col min="12537" max="12537" width="10.28515625" customWidth="1"/>
    <col min="12538" max="12538" width="1" customWidth="1"/>
    <col min="12539" max="12539" width="0" hidden="1" customWidth="1"/>
    <col min="12540" max="12540" width="1.140625" customWidth="1"/>
    <col min="12777" max="12777" width="1.28515625" customWidth="1"/>
    <col min="12778" max="12778" width="11.5703125" customWidth="1"/>
    <col min="12779" max="12779" width="14.28515625" customWidth="1"/>
    <col min="12780" max="12780" width="6.28515625" customWidth="1"/>
    <col min="12781" max="12781" width="4" customWidth="1"/>
    <col min="12782" max="12782" width="4.85546875" customWidth="1"/>
    <col min="12783" max="12783" width="5.28515625" customWidth="1"/>
    <col min="12784" max="12784" width="2" customWidth="1"/>
    <col min="12785" max="12785" width="12.140625" customWidth="1"/>
    <col min="12786" max="12786" width="12" customWidth="1"/>
    <col min="12787" max="12787" width="10.140625" customWidth="1"/>
    <col min="12788" max="12788" width="0.140625" customWidth="1"/>
    <col min="12789" max="12789" width="1" customWidth="1"/>
    <col min="12790" max="12790" width="7" customWidth="1"/>
    <col min="12791" max="12791" width="0.85546875" customWidth="1"/>
    <col min="12792" max="12792" width="3.28515625" customWidth="1"/>
    <col min="12793" max="12793" width="10.28515625" customWidth="1"/>
    <col min="12794" max="12794" width="1" customWidth="1"/>
    <col min="12795" max="12795" width="0" hidden="1" customWidth="1"/>
    <col min="12796" max="12796" width="1.140625" customWidth="1"/>
    <col min="13033" max="13033" width="1.28515625" customWidth="1"/>
    <col min="13034" max="13034" width="11.5703125" customWidth="1"/>
    <col min="13035" max="13035" width="14.28515625" customWidth="1"/>
    <col min="13036" max="13036" width="6.28515625" customWidth="1"/>
    <col min="13037" max="13037" width="4" customWidth="1"/>
    <col min="13038" max="13038" width="4.85546875" customWidth="1"/>
    <col min="13039" max="13039" width="5.28515625" customWidth="1"/>
    <col min="13040" max="13040" width="2" customWidth="1"/>
    <col min="13041" max="13041" width="12.140625" customWidth="1"/>
    <col min="13042" max="13042" width="12" customWidth="1"/>
    <col min="13043" max="13043" width="10.140625" customWidth="1"/>
    <col min="13044" max="13044" width="0.140625" customWidth="1"/>
    <col min="13045" max="13045" width="1" customWidth="1"/>
    <col min="13046" max="13046" width="7" customWidth="1"/>
    <col min="13047" max="13047" width="0.85546875" customWidth="1"/>
    <col min="13048" max="13048" width="3.28515625" customWidth="1"/>
    <col min="13049" max="13049" width="10.28515625" customWidth="1"/>
    <col min="13050" max="13050" width="1" customWidth="1"/>
    <col min="13051" max="13051" width="0" hidden="1" customWidth="1"/>
    <col min="13052" max="13052" width="1.140625" customWidth="1"/>
    <col min="13289" max="13289" width="1.28515625" customWidth="1"/>
    <col min="13290" max="13290" width="11.5703125" customWidth="1"/>
    <col min="13291" max="13291" width="14.28515625" customWidth="1"/>
    <col min="13292" max="13292" width="6.28515625" customWidth="1"/>
    <col min="13293" max="13293" width="4" customWidth="1"/>
    <col min="13294" max="13294" width="4.85546875" customWidth="1"/>
    <col min="13295" max="13295" width="5.28515625" customWidth="1"/>
    <col min="13296" max="13296" width="2" customWidth="1"/>
    <col min="13297" max="13297" width="12.140625" customWidth="1"/>
    <col min="13298" max="13298" width="12" customWidth="1"/>
    <col min="13299" max="13299" width="10.140625" customWidth="1"/>
    <col min="13300" max="13300" width="0.140625" customWidth="1"/>
    <col min="13301" max="13301" width="1" customWidth="1"/>
    <col min="13302" max="13302" width="7" customWidth="1"/>
    <col min="13303" max="13303" width="0.85546875" customWidth="1"/>
    <col min="13304" max="13304" width="3.28515625" customWidth="1"/>
    <col min="13305" max="13305" width="10.28515625" customWidth="1"/>
    <col min="13306" max="13306" width="1" customWidth="1"/>
    <col min="13307" max="13307" width="0" hidden="1" customWidth="1"/>
    <col min="13308" max="13308" width="1.140625" customWidth="1"/>
    <col min="13545" max="13545" width="1.28515625" customWidth="1"/>
    <col min="13546" max="13546" width="11.5703125" customWidth="1"/>
    <col min="13547" max="13547" width="14.28515625" customWidth="1"/>
    <col min="13548" max="13548" width="6.28515625" customWidth="1"/>
    <col min="13549" max="13549" width="4" customWidth="1"/>
    <col min="13550" max="13550" width="4.85546875" customWidth="1"/>
    <col min="13551" max="13551" width="5.28515625" customWidth="1"/>
    <col min="13552" max="13552" width="2" customWidth="1"/>
    <col min="13553" max="13553" width="12.140625" customWidth="1"/>
    <col min="13554" max="13554" width="12" customWidth="1"/>
    <col min="13555" max="13555" width="10.140625" customWidth="1"/>
    <col min="13556" max="13556" width="0.140625" customWidth="1"/>
    <col min="13557" max="13557" width="1" customWidth="1"/>
    <col min="13558" max="13558" width="7" customWidth="1"/>
    <col min="13559" max="13559" width="0.85546875" customWidth="1"/>
    <col min="13560" max="13560" width="3.28515625" customWidth="1"/>
    <col min="13561" max="13561" width="10.28515625" customWidth="1"/>
    <col min="13562" max="13562" width="1" customWidth="1"/>
    <col min="13563" max="13563" width="0" hidden="1" customWidth="1"/>
    <col min="13564" max="13564" width="1.140625" customWidth="1"/>
    <col min="13801" max="13801" width="1.28515625" customWidth="1"/>
    <col min="13802" max="13802" width="11.5703125" customWidth="1"/>
    <col min="13803" max="13803" width="14.28515625" customWidth="1"/>
    <col min="13804" max="13804" width="6.28515625" customWidth="1"/>
    <col min="13805" max="13805" width="4" customWidth="1"/>
    <col min="13806" max="13806" width="4.85546875" customWidth="1"/>
    <col min="13807" max="13807" width="5.28515625" customWidth="1"/>
    <col min="13808" max="13808" width="2" customWidth="1"/>
    <col min="13809" max="13809" width="12.140625" customWidth="1"/>
    <col min="13810" max="13810" width="12" customWidth="1"/>
    <col min="13811" max="13811" width="10.140625" customWidth="1"/>
    <col min="13812" max="13812" width="0.140625" customWidth="1"/>
    <col min="13813" max="13813" width="1" customWidth="1"/>
    <col min="13814" max="13814" width="7" customWidth="1"/>
    <col min="13815" max="13815" width="0.85546875" customWidth="1"/>
    <col min="13816" max="13816" width="3.28515625" customWidth="1"/>
    <col min="13817" max="13817" width="10.28515625" customWidth="1"/>
    <col min="13818" max="13818" width="1" customWidth="1"/>
    <col min="13819" max="13819" width="0" hidden="1" customWidth="1"/>
    <col min="13820" max="13820" width="1.140625" customWidth="1"/>
    <col min="14057" max="14057" width="1.28515625" customWidth="1"/>
    <col min="14058" max="14058" width="11.5703125" customWidth="1"/>
    <col min="14059" max="14059" width="14.28515625" customWidth="1"/>
    <col min="14060" max="14060" width="6.28515625" customWidth="1"/>
    <col min="14061" max="14061" width="4" customWidth="1"/>
    <col min="14062" max="14062" width="4.85546875" customWidth="1"/>
    <col min="14063" max="14063" width="5.28515625" customWidth="1"/>
    <col min="14064" max="14064" width="2" customWidth="1"/>
    <col min="14065" max="14065" width="12.140625" customWidth="1"/>
    <col min="14066" max="14066" width="12" customWidth="1"/>
    <col min="14067" max="14067" width="10.140625" customWidth="1"/>
    <col min="14068" max="14068" width="0.140625" customWidth="1"/>
    <col min="14069" max="14069" width="1" customWidth="1"/>
    <col min="14070" max="14070" width="7" customWidth="1"/>
    <col min="14071" max="14071" width="0.85546875" customWidth="1"/>
    <col min="14072" max="14072" width="3.28515625" customWidth="1"/>
    <col min="14073" max="14073" width="10.28515625" customWidth="1"/>
    <col min="14074" max="14074" width="1" customWidth="1"/>
    <col min="14075" max="14075" width="0" hidden="1" customWidth="1"/>
    <col min="14076" max="14076" width="1.140625" customWidth="1"/>
    <col min="14313" max="14313" width="1.28515625" customWidth="1"/>
    <col min="14314" max="14314" width="11.5703125" customWidth="1"/>
    <col min="14315" max="14315" width="14.28515625" customWidth="1"/>
    <col min="14316" max="14316" width="6.28515625" customWidth="1"/>
    <col min="14317" max="14317" width="4" customWidth="1"/>
    <col min="14318" max="14318" width="4.85546875" customWidth="1"/>
    <col min="14319" max="14319" width="5.28515625" customWidth="1"/>
    <col min="14320" max="14320" width="2" customWidth="1"/>
    <col min="14321" max="14321" width="12.140625" customWidth="1"/>
    <col min="14322" max="14322" width="12" customWidth="1"/>
    <col min="14323" max="14323" width="10.140625" customWidth="1"/>
    <col min="14324" max="14324" width="0.140625" customWidth="1"/>
    <col min="14325" max="14325" width="1" customWidth="1"/>
    <col min="14326" max="14326" width="7" customWidth="1"/>
    <col min="14327" max="14327" width="0.85546875" customWidth="1"/>
    <col min="14328" max="14328" width="3.28515625" customWidth="1"/>
    <col min="14329" max="14329" width="10.28515625" customWidth="1"/>
    <col min="14330" max="14330" width="1" customWidth="1"/>
    <col min="14331" max="14331" width="0" hidden="1" customWidth="1"/>
    <col min="14332" max="14332" width="1.140625" customWidth="1"/>
    <col min="14569" max="14569" width="1.28515625" customWidth="1"/>
    <col min="14570" max="14570" width="11.5703125" customWidth="1"/>
    <col min="14571" max="14571" width="14.28515625" customWidth="1"/>
    <col min="14572" max="14572" width="6.28515625" customWidth="1"/>
    <col min="14573" max="14573" width="4" customWidth="1"/>
    <col min="14574" max="14574" width="4.85546875" customWidth="1"/>
    <col min="14575" max="14575" width="5.28515625" customWidth="1"/>
    <col min="14576" max="14576" width="2" customWidth="1"/>
    <col min="14577" max="14577" width="12.140625" customWidth="1"/>
    <col min="14578" max="14578" width="12" customWidth="1"/>
    <col min="14579" max="14579" width="10.140625" customWidth="1"/>
    <col min="14580" max="14580" width="0.140625" customWidth="1"/>
    <col min="14581" max="14581" width="1" customWidth="1"/>
    <col min="14582" max="14582" width="7" customWidth="1"/>
    <col min="14583" max="14583" width="0.85546875" customWidth="1"/>
    <col min="14584" max="14584" width="3.28515625" customWidth="1"/>
    <col min="14585" max="14585" width="10.28515625" customWidth="1"/>
    <col min="14586" max="14586" width="1" customWidth="1"/>
    <col min="14587" max="14587" width="0" hidden="1" customWidth="1"/>
    <col min="14588" max="14588" width="1.140625" customWidth="1"/>
    <col min="14825" max="14825" width="1.28515625" customWidth="1"/>
    <col min="14826" max="14826" width="11.5703125" customWidth="1"/>
    <col min="14827" max="14827" width="14.28515625" customWidth="1"/>
    <col min="14828" max="14828" width="6.28515625" customWidth="1"/>
    <col min="14829" max="14829" width="4" customWidth="1"/>
    <col min="14830" max="14830" width="4.85546875" customWidth="1"/>
    <col min="14831" max="14831" width="5.28515625" customWidth="1"/>
    <col min="14832" max="14832" width="2" customWidth="1"/>
    <col min="14833" max="14833" width="12.140625" customWidth="1"/>
    <col min="14834" max="14834" width="12" customWidth="1"/>
    <col min="14835" max="14835" width="10.140625" customWidth="1"/>
    <col min="14836" max="14836" width="0.140625" customWidth="1"/>
    <col min="14837" max="14837" width="1" customWidth="1"/>
    <col min="14838" max="14838" width="7" customWidth="1"/>
    <col min="14839" max="14839" width="0.85546875" customWidth="1"/>
    <col min="14840" max="14840" width="3.28515625" customWidth="1"/>
    <col min="14841" max="14841" width="10.28515625" customWidth="1"/>
    <col min="14842" max="14842" width="1" customWidth="1"/>
    <col min="14843" max="14843" width="0" hidden="1" customWidth="1"/>
    <col min="14844" max="14844" width="1.140625" customWidth="1"/>
    <col min="15081" max="15081" width="1.28515625" customWidth="1"/>
    <col min="15082" max="15082" width="11.5703125" customWidth="1"/>
    <col min="15083" max="15083" width="14.28515625" customWidth="1"/>
    <col min="15084" max="15084" width="6.28515625" customWidth="1"/>
    <col min="15085" max="15085" width="4" customWidth="1"/>
    <col min="15086" max="15086" width="4.85546875" customWidth="1"/>
    <col min="15087" max="15087" width="5.28515625" customWidth="1"/>
    <col min="15088" max="15088" width="2" customWidth="1"/>
    <col min="15089" max="15089" width="12.140625" customWidth="1"/>
    <col min="15090" max="15090" width="12" customWidth="1"/>
    <col min="15091" max="15091" width="10.140625" customWidth="1"/>
    <col min="15092" max="15092" width="0.140625" customWidth="1"/>
    <col min="15093" max="15093" width="1" customWidth="1"/>
    <col min="15094" max="15094" width="7" customWidth="1"/>
    <col min="15095" max="15095" width="0.85546875" customWidth="1"/>
    <col min="15096" max="15096" width="3.28515625" customWidth="1"/>
    <col min="15097" max="15097" width="10.28515625" customWidth="1"/>
    <col min="15098" max="15098" width="1" customWidth="1"/>
    <col min="15099" max="15099" width="0" hidden="1" customWidth="1"/>
    <col min="15100" max="15100" width="1.140625" customWidth="1"/>
    <col min="15337" max="15337" width="1.28515625" customWidth="1"/>
    <col min="15338" max="15338" width="11.5703125" customWidth="1"/>
    <col min="15339" max="15339" width="14.28515625" customWidth="1"/>
    <col min="15340" max="15340" width="6.28515625" customWidth="1"/>
    <col min="15341" max="15341" width="4" customWidth="1"/>
    <col min="15342" max="15342" width="4.85546875" customWidth="1"/>
    <col min="15343" max="15343" width="5.28515625" customWidth="1"/>
    <col min="15344" max="15344" width="2" customWidth="1"/>
    <col min="15345" max="15345" width="12.140625" customWidth="1"/>
    <col min="15346" max="15346" width="12" customWidth="1"/>
    <col min="15347" max="15347" width="10.140625" customWidth="1"/>
    <col min="15348" max="15348" width="0.140625" customWidth="1"/>
    <col min="15349" max="15349" width="1" customWidth="1"/>
    <col min="15350" max="15350" width="7" customWidth="1"/>
    <col min="15351" max="15351" width="0.85546875" customWidth="1"/>
    <col min="15352" max="15352" width="3.28515625" customWidth="1"/>
    <col min="15353" max="15353" width="10.28515625" customWidth="1"/>
    <col min="15354" max="15354" width="1" customWidth="1"/>
    <col min="15355" max="15355" width="0" hidden="1" customWidth="1"/>
    <col min="15356" max="15356" width="1.140625" customWidth="1"/>
    <col min="15593" max="15593" width="1.28515625" customWidth="1"/>
    <col min="15594" max="15594" width="11.5703125" customWidth="1"/>
    <col min="15595" max="15595" width="14.28515625" customWidth="1"/>
    <col min="15596" max="15596" width="6.28515625" customWidth="1"/>
    <col min="15597" max="15597" width="4" customWidth="1"/>
    <col min="15598" max="15598" width="4.85546875" customWidth="1"/>
    <col min="15599" max="15599" width="5.28515625" customWidth="1"/>
    <col min="15600" max="15600" width="2" customWidth="1"/>
    <col min="15601" max="15601" width="12.140625" customWidth="1"/>
    <col min="15602" max="15602" width="12" customWidth="1"/>
    <col min="15603" max="15603" width="10.140625" customWidth="1"/>
    <col min="15604" max="15604" width="0.140625" customWidth="1"/>
    <col min="15605" max="15605" width="1" customWidth="1"/>
    <col min="15606" max="15606" width="7" customWidth="1"/>
    <col min="15607" max="15607" width="0.85546875" customWidth="1"/>
    <col min="15608" max="15608" width="3.28515625" customWidth="1"/>
    <col min="15609" max="15609" width="10.28515625" customWidth="1"/>
    <col min="15610" max="15610" width="1" customWidth="1"/>
    <col min="15611" max="15611" width="0" hidden="1" customWidth="1"/>
    <col min="15612" max="15612" width="1.140625" customWidth="1"/>
    <col min="15849" max="15849" width="1.28515625" customWidth="1"/>
    <col min="15850" max="15850" width="11.5703125" customWidth="1"/>
    <col min="15851" max="15851" width="14.28515625" customWidth="1"/>
    <col min="15852" max="15852" width="6.28515625" customWidth="1"/>
    <col min="15853" max="15853" width="4" customWidth="1"/>
    <col min="15854" max="15854" width="4.85546875" customWidth="1"/>
    <col min="15855" max="15855" width="5.28515625" customWidth="1"/>
    <col min="15856" max="15856" width="2" customWidth="1"/>
    <col min="15857" max="15857" width="12.140625" customWidth="1"/>
    <col min="15858" max="15858" width="12" customWidth="1"/>
    <col min="15859" max="15859" width="10.140625" customWidth="1"/>
    <col min="15860" max="15860" width="0.140625" customWidth="1"/>
    <col min="15861" max="15861" width="1" customWidth="1"/>
    <col min="15862" max="15862" width="7" customWidth="1"/>
    <col min="15863" max="15863" width="0.85546875" customWidth="1"/>
    <col min="15864" max="15864" width="3.28515625" customWidth="1"/>
    <col min="15865" max="15865" width="10.28515625" customWidth="1"/>
    <col min="15866" max="15866" width="1" customWidth="1"/>
    <col min="15867" max="15867" width="0" hidden="1" customWidth="1"/>
    <col min="15868" max="15868" width="1.140625" customWidth="1"/>
    <col min="16105" max="16105" width="1.28515625" customWidth="1"/>
    <col min="16106" max="16106" width="11.5703125" customWidth="1"/>
    <col min="16107" max="16107" width="14.28515625" customWidth="1"/>
    <col min="16108" max="16108" width="6.28515625" customWidth="1"/>
    <col min="16109" max="16109" width="4" customWidth="1"/>
    <col min="16110" max="16110" width="4.85546875" customWidth="1"/>
    <col min="16111" max="16111" width="5.28515625" customWidth="1"/>
    <col min="16112" max="16112" width="2" customWidth="1"/>
    <col min="16113" max="16113" width="12.140625" customWidth="1"/>
    <col min="16114" max="16114" width="12" customWidth="1"/>
    <col min="16115" max="16115" width="10.140625" customWidth="1"/>
    <col min="16116" max="16116" width="0.140625" customWidth="1"/>
    <col min="16117" max="16117" width="1" customWidth="1"/>
    <col min="16118" max="16118" width="7" customWidth="1"/>
    <col min="16119" max="16119" width="0.85546875" customWidth="1"/>
    <col min="16120" max="16120" width="3.28515625" customWidth="1"/>
    <col min="16121" max="16121" width="10.28515625" customWidth="1"/>
    <col min="16122" max="16122" width="1" customWidth="1"/>
    <col min="16123" max="16123" width="0" hidden="1" customWidth="1"/>
    <col min="16124" max="16124" width="1.140625" customWidth="1"/>
  </cols>
  <sheetData>
    <row r="1" spans="2:13" x14ac:dyDescent="0.25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2:13" s="1" customFormat="1" ht="16.5" customHeight="1" x14ac:dyDescent="0.25">
      <c r="B2" s="169" t="s">
        <v>0</v>
      </c>
      <c r="C2" s="170"/>
      <c r="D2" s="170"/>
      <c r="E2" s="170"/>
      <c r="F2" s="170"/>
      <c r="G2" s="170"/>
      <c r="H2" s="170"/>
      <c r="I2" s="170"/>
      <c r="J2" s="170"/>
      <c r="K2" s="170"/>
    </row>
    <row r="3" spans="2:13" s="1" customFormat="1" ht="48" customHeight="1" x14ac:dyDescent="0.25">
      <c r="B3" s="169" t="s">
        <v>5</v>
      </c>
      <c r="C3" s="170"/>
      <c r="D3" s="170"/>
      <c r="E3" s="170"/>
      <c r="F3" s="170"/>
      <c r="G3" s="170"/>
      <c r="H3" s="170"/>
      <c r="I3" s="170"/>
      <c r="J3" s="170"/>
      <c r="K3" s="170"/>
    </row>
    <row r="4" spans="2:13" ht="15.75" x14ac:dyDescent="0.25">
      <c r="B4" s="169"/>
      <c r="C4" s="170"/>
      <c r="D4" s="170"/>
      <c r="E4" s="170"/>
      <c r="F4" s="170"/>
      <c r="G4" s="170"/>
      <c r="H4" s="170"/>
      <c r="I4" s="170"/>
      <c r="J4" s="170"/>
      <c r="K4" s="170"/>
      <c r="L4" s="52"/>
      <c r="M4" s="52"/>
    </row>
    <row r="5" spans="2:13" ht="15.75" customHeight="1" x14ac:dyDescent="0.25">
      <c r="B5" s="169" t="s">
        <v>281</v>
      </c>
      <c r="C5" s="170"/>
      <c r="D5" s="170"/>
      <c r="E5" s="170"/>
      <c r="F5" s="170"/>
      <c r="G5" s="170"/>
      <c r="H5" s="170"/>
      <c r="I5" s="170"/>
      <c r="J5" s="170"/>
      <c r="K5" s="170"/>
      <c r="L5" s="52"/>
      <c r="M5" s="52"/>
    </row>
    <row r="6" spans="2:13" s="41" customFormat="1" ht="15.75" customHeight="1" x14ac:dyDescent="0.25">
      <c r="B6" s="51"/>
      <c r="C6" s="53"/>
      <c r="D6" s="53"/>
      <c r="E6" s="53"/>
      <c r="F6" s="53"/>
      <c r="G6" s="53"/>
      <c r="H6" s="53"/>
      <c r="I6" s="53"/>
      <c r="J6" s="53"/>
      <c r="K6" s="53"/>
      <c r="L6" s="52"/>
      <c r="M6" s="52"/>
    </row>
    <row r="7" spans="2:13" x14ac:dyDescent="0.25">
      <c r="B7" s="169" t="s">
        <v>237</v>
      </c>
      <c r="C7" s="170"/>
      <c r="D7" s="170"/>
      <c r="E7" s="170"/>
      <c r="F7" s="170"/>
      <c r="G7" s="170"/>
      <c r="H7" s="170"/>
      <c r="I7" s="170"/>
      <c r="J7" s="170"/>
      <c r="K7" s="170"/>
      <c r="L7" s="52"/>
      <c r="M7" s="52"/>
    </row>
    <row r="8" spans="2:13" ht="11.1" customHeight="1" x14ac:dyDescent="0.25">
      <c r="B8" s="54"/>
      <c r="C8" s="54"/>
      <c r="D8" s="54"/>
      <c r="E8" s="54"/>
      <c r="F8" s="54"/>
      <c r="G8" s="54"/>
      <c r="H8" s="52"/>
      <c r="I8" s="52"/>
      <c r="J8" s="52"/>
      <c r="K8" s="52"/>
      <c r="L8" s="52"/>
      <c r="M8" s="52"/>
    </row>
    <row r="9" spans="2:13" ht="5.0999999999999996" customHeight="1" thickBot="1" x14ac:dyDescent="0.3">
      <c r="B9" s="54"/>
      <c r="C9" s="54"/>
      <c r="D9" s="54"/>
      <c r="E9" s="54"/>
      <c r="F9" s="54"/>
      <c r="G9" s="55"/>
      <c r="H9" s="56"/>
      <c r="I9" s="56"/>
      <c r="J9" s="56"/>
      <c r="K9" s="56"/>
      <c r="L9" s="52"/>
      <c r="M9" s="52"/>
    </row>
    <row r="10" spans="2:13" ht="40.5" thickTop="1" thickBot="1" x14ac:dyDescent="0.3">
      <c r="B10" s="57" t="s">
        <v>218</v>
      </c>
      <c r="C10" s="171" t="s">
        <v>219</v>
      </c>
      <c r="D10" s="172"/>
      <c r="E10" s="172"/>
      <c r="F10" s="172"/>
      <c r="G10" s="42" t="s">
        <v>25</v>
      </c>
      <c r="H10" s="42" t="s">
        <v>245</v>
      </c>
      <c r="I10" s="47" t="s">
        <v>6</v>
      </c>
      <c r="J10" s="48" t="s">
        <v>7</v>
      </c>
      <c r="K10" s="48" t="s">
        <v>7</v>
      </c>
      <c r="L10" s="52"/>
      <c r="M10" s="52"/>
    </row>
    <row r="11" spans="2:13" ht="16.5" customHeight="1" thickTop="1" thickBot="1" x14ac:dyDescent="0.3">
      <c r="B11" s="58">
        <v>1</v>
      </c>
      <c r="C11" s="182">
        <v>2</v>
      </c>
      <c r="D11" s="183"/>
      <c r="E11" s="183"/>
      <c r="F11" s="183"/>
      <c r="G11" s="58">
        <v>3</v>
      </c>
      <c r="H11" s="58">
        <v>4</v>
      </c>
      <c r="I11" s="43">
        <v>5</v>
      </c>
      <c r="J11" s="44" t="s">
        <v>246</v>
      </c>
      <c r="K11" s="44" t="s">
        <v>247</v>
      </c>
      <c r="L11" s="52"/>
      <c r="M11" s="52"/>
    </row>
    <row r="12" spans="2:13" ht="21.75" customHeight="1" thickTop="1" x14ac:dyDescent="0.25">
      <c r="B12" s="62"/>
      <c r="C12" s="175" t="s">
        <v>26</v>
      </c>
      <c r="D12" s="177"/>
      <c r="E12" s="177"/>
      <c r="F12" s="177"/>
      <c r="G12" s="63">
        <f>G13+G43</f>
        <v>1181800.46</v>
      </c>
      <c r="H12" s="63">
        <f t="shared" ref="H12:I12" si="0">H13+H43</f>
        <v>2922200</v>
      </c>
      <c r="I12" s="63">
        <f t="shared" si="0"/>
        <v>1519715.64</v>
      </c>
      <c r="J12" s="64">
        <f>I12/G12*100</f>
        <v>128.5932516898834</v>
      </c>
      <c r="K12" s="65">
        <f>I12/H12*100</f>
        <v>52.005873656833892</v>
      </c>
      <c r="L12" s="52"/>
      <c r="M12" s="52"/>
    </row>
    <row r="13" spans="2:13" ht="21.75" customHeight="1" x14ac:dyDescent="0.25">
      <c r="B13" s="66" t="s">
        <v>27</v>
      </c>
      <c r="C13" s="167" t="s">
        <v>28</v>
      </c>
      <c r="D13" s="168"/>
      <c r="E13" s="168"/>
      <c r="F13" s="168"/>
      <c r="G13" s="67">
        <f>G14+G23+G26+G29+G34+G40</f>
        <v>1173299.19</v>
      </c>
      <c r="H13" s="67">
        <f t="shared" ref="H13:I13" si="1">H14+H23+H26+H29+H34+H40</f>
        <v>2907200</v>
      </c>
      <c r="I13" s="67">
        <f t="shared" si="1"/>
        <v>1504105.64</v>
      </c>
      <c r="J13" s="68">
        <f t="shared" ref="J13:J77" si="2">I13/G13*100</f>
        <v>128.19455197953388</v>
      </c>
      <c r="K13" s="69">
        <f t="shared" ref="K13:K77" si="3">I13/H13*100</f>
        <v>51.737260594386349</v>
      </c>
      <c r="L13" s="52"/>
      <c r="M13" s="52"/>
    </row>
    <row r="14" spans="2:13" ht="21.75" customHeight="1" x14ac:dyDescent="0.25">
      <c r="B14" s="66" t="s">
        <v>29</v>
      </c>
      <c r="C14" s="167" t="s">
        <v>30</v>
      </c>
      <c r="D14" s="167"/>
      <c r="E14" s="167"/>
      <c r="F14" s="167"/>
      <c r="G14" s="70">
        <v>182.14</v>
      </c>
      <c r="H14" s="70">
        <v>116000</v>
      </c>
      <c r="I14" s="67">
        <v>171.54</v>
      </c>
      <c r="J14" s="68">
        <f t="shared" si="2"/>
        <v>94.180300867464595</v>
      </c>
      <c r="K14" s="69">
        <f t="shared" si="3"/>
        <v>0.14787931034482757</v>
      </c>
      <c r="L14" s="52"/>
      <c r="M14" s="52"/>
    </row>
    <row r="15" spans="2:13" ht="21.75" customHeight="1" x14ac:dyDescent="0.25">
      <c r="B15" s="66" t="s">
        <v>31</v>
      </c>
      <c r="C15" s="167" t="s">
        <v>32</v>
      </c>
      <c r="D15" s="168"/>
      <c r="E15" s="168"/>
      <c r="F15" s="168"/>
      <c r="G15" s="70">
        <v>182.14</v>
      </c>
      <c r="H15" s="70">
        <v>1000</v>
      </c>
      <c r="I15" s="67">
        <v>171.54</v>
      </c>
      <c r="J15" s="68">
        <f t="shared" si="2"/>
        <v>94.180300867464595</v>
      </c>
      <c r="K15" s="69">
        <f t="shared" si="3"/>
        <v>17.154</v>
      </c>
      <c r="L15" s="52"/>
      <c r="M15" s="52"/>
    </row>
    <row r="16" spans="2:13" ht="21.75" customHeight="1" x14ac:dyDescent="0.25">
      <c r="B16" s="66" t="s">
        <v>33</v>
      </c>
      <c r="C16" s="167" t="s">
        <v>34</v>
      </c>
      <c r="D16" s="168"/>
      <c r="E16" s="168"/>
      <c r="F16" s="168"/>
      <c r="G16" s="70">
        <v>182.14</v>
      </c>
      <c r="H16" s="70">
        <v>1000</v>
      </c>
      <c r="I16" s="67">
        <v>171.54</v>
      </c>
      <c r="J16" s="68">
        <f t="shared" si="2"/>
        <v>94.180300867464595</v>
      </c>
      <c r="K16" s="69">
        <f t="shared" si="3"/>
        <v>17.154</v>
      </c>
      <c r="L16" s="52"/>
      <c r="M16" s="52"/>
    </row>
    <row r="17" spans="2:13" ht="21.75" customHeight="1" x14ac:dyDescent="0.25">
      <c r="B17" s="66" t="s">
        <v>35</v>
      </c>
      <c r="C17" s="167" t="s">
        <v>36</v>
      </c>
      <c r="D17" s="168"/>
      <c r="E17" s="168"/>
      <c r="F17" s="168"/>
      <c r="G17" s="70">
        <v>0</v>
      </c>
      <c r="H17" s="70">
        <v>115000</v>
      </c>
      <c r="I17" s="67">
        <v>0</v>
      </c>
      <c r="J17" s="68" t="e">
        <f t="shared" si="2"/>
        <v>#DIV/0!</v>
      </c>
      <c r="K17" s="69">
        <f t="shared" si="3"/>
        <v>0</v>
      </c>
      <c r="L17" s="52"/>
      <c r="M17" s="52"/>
    </row>
    <row r="18" spans="2:13" ht="21.75" customHeight="1" x14ac:dyDescent="0.25">
      <c r="B18" s="66" t="s">
        <v>37</v>
      </c>
      <c r="C18" s="167" t="s">
        <v>38</v>
      </c>
      <c r="D18" s="168"/>
      <c r="E18" s="168"/>
      <c r="F18" s="168"/>
      <c r="G18" s="70">
        <v>0</v>
      </c>
      <c r="H18" s="70">
        <v>115000</v>
      </c>
      <c r="I18" s="67">
        <v>0</v>
      </c>
      <c r="J18" s="68" t="e">
        <f t="shared" si="2"/>
        <v>#DIV/0!</v>
      </c>
      <c r="K18" s="69">
        <f t="shared" si="3"/>
        <v>0</v>
      </c>
      <c r="L18" s="52"/>
      <c r="M18" s="52"/>
    </row>
    <row r="19" spans="2:13" ht="21.75" customHeight="1" x14ac:dyDescent="0.25">
      <c r="B19" s="66" t="s">
        <v>39</v>
      </c>
      <c r="C19" s="167" t="s">
        <v>40</v>
      </c>
      <c r="D19" s="168"/>
      <c r="E19" s="168"/>
      <c r="F19" s="168"/>
      <c r="G19" s="70">
        <v>0</v>
      </c>
      <c r="H19" s="70">
        <v>0</v>
      </c>
      <c r="I19" s="67">
        <v>0</v>
      </c>
      <c r="J19" s="68" t="e">
        <f t="shared" si="2"/>
        <v>#DIV/0!</v>
      </c>
      <c r="K19" s="69" t="e">
        <f t="shared" si="3"/>
        <v>#DIV/0!</v>
      </c>
      <c r="L19" s="52"/>
      <c r="M19" s="52"/>
    </row>
    <row r="20" spans="2:13" ht="21.75" customHeight="1" x14ac:dyDescent="0.25">
      <c r="B20" s="66" t="s">
        <v>41</v>
      </c>
      <c r="C20" s="167" t="s">
        <v>42</v>
      </c>
      <c r="D20" s="168"/>
      <c r="E20" s="168"/>
      <c r="F20" s="168"/>
      <c r="G20" s="70">
        <v>0</v>
      </c>
      <c r="H20" s="70">
        <v>0</v>
      </c>
      <c r="I20" s="67">
        <v>0</v>
      </c>
      <c r="J20" s="68" t="e">
        <f t="shared" si="2"/>
        <v>#DIV/0!</v>
      </c>
      <c r="K20" s="69" t="e">
        <f t="shared" si="3"/>
        <v>#DIV/0!</v>
      </c>
      <c r="L20" s="52"/>
      <c r="M20" s="52"/>
    </row>
    <row r="21" spans="2:13" ht="21.75" customHeight="1" x14ac:dyDescent="0.25">
      <c r="B21" s="66" t="s">
        <v>43</v>
      </c>
      <c r="C21" s="167" t="s">
        <v>44</v>
      </c>
      <c r="D21" s="168"/>
      <c r="E21" s="168"/>
      <c r="F21" s="168"/>
      <c r="G21" s="70">
        <v>0</v>
      </c>
      <c r="H21" s="70">
        <v>0</v>
      </c>
      <c r="I21" s="67">
        <v>0</v>
      </c>
      <c r="J21" s="68" t="e">
        <f t="shared" si="2"/>
        <v>#DIV/0!</v>
      </c>
      <c r="K21" s="69" t="e">
        <f t="shared" si="3"/>
        <v>#DIV/0!</v>
      </c>
      <c r="L21" s="52"/>
      <c r="M21" s="52"/>
    </row>
    <row r="22" spans="2:13" ht="21.75" customHeight="1" x14ac:dyDescent="0.25">
      <c r="B22" s="66" t="s">
        <v>45</v>
      </c>
      <c r="C22" s="167" t="s">
        <v>46</v>
      </c>
      <c r="D22" s="168"/>
      <c r="E22" s="168"/>
      <c r="F22" s="168"/>
      <c r="G22" s="70">
        <v>0</v>
      </c>
      <c r="H22" s="70">
        <v>0</v>
      </c>
      <c r="I22" s="67">
        <v>0</v>
      </c>
      <c r="J22" s="68" t="e">
        <f t="shared" si="2"/>
        <v>#DIV/0!</v>
      </c>
      <c r="K22" s="69" t="e">
        <f t="shared" si="3"/>
        <v>#DIV/0!</v>
      </c>
      <c r="L22" s="52"/>
      <c r="M22" s="52"/>
    </row>
    <row r="23" spans="2:13" ht="21.75" customHeight="1" x14ac:dyDescent="0.25">
      <c r="B23" s="66" t="s">
        <v>47</v>
      </c>
      <c r="C23" s="167" t="s">
        <v>48</v>
      </c>
      <c r="D23" s="168"/>
      <c r="E23" s="168"/>
      <c r="F23" s="168"/>
      <c r="G23" s="70">
        <v>100.33</v>
      </c>
      <c r="H23" s="70">
        <v>0</v>
      </c>
      <c r="I23" s="67">
        <v>199.76</v>
      </c>
      <c r="J23" s="68">
        <f t="shared" si="2"/>
        <v>199.10296023123689</v>
      </c>
      <c r="K23" s="69" t="e">
        <f t="shared" si="3"/>
        <v>#DIV/0!</v>
      </c>
      <c r="L23" s="52"/>
      <c r="M23" s="52"/>
    </row>
    <row r="24" spans="2:13" ht="21.75" customHeight="1" x14ac:dyDescent="0.25">
      <c r="B24" s="66" t="s">
        <v>49</v>
      </c>
      <c r="C24" s="167" t="s">
        <v>50</v>
      </c>
      <c r="D24" s="168"/>
      <c r="E24" s="168"/>
      <c r="F24" s="168"/>
      <c r="G24" s="70">
        <v>100.33</v>
      </c>
      <c r="H24" s="70">
        <v>0</v>
      </c>
      <c r="I24" s="67">
        <v>199.76</v>
      </c>
      <c r="J24" s="68">
        <f t="shared" si="2"/>
        <v>199.10296023123689</v>
      </c>
      <c r="K24" s="69" t="e">
        <f t="shared" si="3"/>
        <v>#DIV/0!</v>
      </c>
      <c r="L24" s="52"/>
      <c r="M24" s="52"/>
    </row>
    <row r="25" spans="2:13" ht="21.75" customHeight="1" x14ac:dyDescent="0.25">
      <c r="B25" s="66" t="s">
        <v>51</v>
      </c>
      <c r="C25" s="167" t="s">
        <v>52</v>
      </c>
      <c r="D25" s="168"/>
      <c r="E25" s="168"/>
      <c r="F25" s="168"/>
      <c r="G25" s="70">
        <v>100.33</v>
      </c>
      <c r="H25" s="70">
        <v>0</v>
      </c>
      <c r="I25" s="67">
        <v>199.76</v>
      </c>
      <c r="J25" s="68">
        <f t="shared" si="2"/>
        <v>199.10296023123689</v>
      </c>
      <c r="K25" s="69" t="e">
        <f t="shared" si="3"/>
        <v>#DIV/0!</v>
      </c>
      <c r="L25" s="52"/>
      <c r="M25" s="52"/>
    </row>
    <row r="26" spans="2:13" ht="21.75" customHeight="1" x14ac:dyDescent="0.25">
      <c r="B26" s="66" t="s">
        <v>53</v>
      </c>
      <c r="C26" s="167" t="s">
        <v>54</v>
      </c>
      <c r="D26" s="168"/>
      <c r="E26" s="168"/>
      <c r="F26" s="168"/>
      <c r="G26" s="70">
        <v>86177.41</v>
      </c>
      <c r="H26" s="70">
        <v>230700</v>
      </c>
      <c r="I26" s="67">
        <v>103232.05</v>
      </c>
      <c r="J26" s="68">
        <f t="shared" si="2"/>
        <v>119.79015150258054</v>
      </c>
      <c r="K26" s="69">
        <f t="shared" si="3"/>
        <v>44.747312527091459</v>
      </c>
      <c r="L26" s="52"/>
      <c r="M26" s="52"/>
    </row>
    <row r="27" spans="2:13" ht="21.75" customHeight="1" x14ac:dyDescent="0.25">
      <c r="B27" s="66" t="s">
        <v>55</v>
      </c>
      <c r="C27" s="167" t="s">
        <v>56</v>
      </c>
      <c r="D27" s="168"/>
      <c r="E27" s="168"/>
      <c r="F27" s="168"/>
      <c r="G27" s="70">
        <v>86177.41</v>
      </c>
      <c r="H27" s="70">
        <v>230700</v>
      </c>
      <c r="I27" s="67">
        <v>103232.05</v>
      </c>
      <c r="J27" s="68">
        <f t="shared" si="2"/>
        <v>119.79015150258054</v>
      </c>
      <c r="K27" s="69">
        <f t="shared" si="3"/>
        <v>44.747312527091459</v>
      </c>
      <c r="L27" s="52"/>
      <c r="M27" s="52"/>
    </row>
    <row r="28" spans="2:13" ht="21.75" customHeight="1" x14ac:dyDescent="0.25">
      <c r="B28" s="66" t="s">
        <v>57</v>
      </c>
      <c r="C28" s="167" t="s">
        <v>58</v>
      </c>
      <c r="D28" s="168"/>
      <c r="E28" s="168"/>
      <c r="F28" s="168"/>
      <c r="G28" s="70">
        <v>86177.41</v>
      </c>
      <c r="H28" s="70">
        <v>230700</v>
      </c>
      <c r="I28" s="67">
        <v>103232.05</v>
      </c>
      <c r="J28" s="68">
        <f t="shared" si="2"/>
        <v>119.79015150258054</v>
      </c>
      <c r="K28" s="69">
        <f t="shared" si="3"/>
        <v>44.747312527091459</v>
      </c>
      <c r="L28" s="52"/>
      <c r="M28" s="52"/>
    </row>
    <row r="29" spans="2:13" ht="21.75" customHeight="1" x14ac:dyDescent="0.25">
      <c r="B29" s="66" t="s">
        <v>59</v>
      </c>
      <c r="C29" s="167" t="s">
        <v>60</v>
      </c>
      <c r="D29" s="168"/>
      <c r="E29" s="168"/>
      <c r="F29" s="168"/>
      <c r="G29" s="70">
        <v>6973.61</v>
      </c>
      <c r="H29" s="70">
        <v>14000</v>
      </c>
      <c r="I29" s="67">
        <v>7101.62</v>
      </c>
      <c r="J29" s="68">
        <f t="shared" si="2"/>
        <v>101.83563462826284</v>
      </c>
      <c r="K29" s="69">
        <f t="shared" si="3"/>
        <v>50.725857142857144</v>
      </c>
      <c r="L29" s="52"/>
      <c r="M29" s="52"/>
    </row>
    <row r="30" spans="2:13" ht="21.75" customHeight="1" x14ac:dyDescent="0.25">
      <c r="B30" s="66" t="s">
        <v>61</v>
      </c>
      <c r="C30" s="167" t="s">
        <v>62</v>
      </c>
      <c r="D30" s="168"/>
      <c r="E30" s="168"/>
      <c r="F30" s="168"/>
      <c r="G30" s="70">
        <v>6973.61</v>
      </c>
      <c r="H30" s="70">
        <v>14000</v>
      </c>
      <c r="I30" s="67">
        <v>7101.62</v>
      </c>
      <c r="J30" s="68">
        <f t="shared" si="2"/>
        <v>101.83563462826284</v>
      </c>
      <c r="K30" s="69">
        <f t="shared" si="3"/>
        <v>50.725857142857144</v>
      </c>
      <c r="L30" s="52"/>
      <c r="M30" s="52"/>
    </row>
    <row r="31" spans="2:13" ht="21.75" customHeight="1" x14ac:dyDescent="0.25">
      <c r="B31" s="66" t="s">
        <v>63</v>
      </c>
      <c r="C31" s="167" t="s">
        <v>64</v>
      </c>
      <c r="D31" s="168"/>
      <c r="E31" s="168"/>
      <c r="F31" s="168"/>
      <c r="G31" s="70">
        <v>6973.61</v>
      </c>
      <c r="H31" s="70">
        <v>14000</v>
      </c>
      <c r="I31" s="67">
        <v>7101.62</v>
      </c>
      <c r="J31" s="68">
        <f t="shared" si="2"/>
        <v>101.83563462826284</v>
      </c>
      <c r="K31" s="69">
        <f t="shared" si="3"/>
        <v>50.725857142857144</v>
      </c>
      <c r="L31" s="52"/>
      <c r="M31" s="52"/>
    </row>
    <row r="32" spans="2:13" ht="21.75" customHeight="1" x14ac:dyDescent="0.25">
      <c r="B32" s="66" t="s">
        <v>220</v>
      </c>
      <c r="C32" s="167" t="s">
        <v>221</v>
      </c>
      <c r="D32" s="168"/>
      <c r="E32" s="168"/>
      <c r="F32" s="168"/>
      <c r="G32" s="70"/>
      <c r="H32" s="70">
        <v>0</v>
      </c>
      <c r="I32" s="67">
        <v>0</v>
      </c>
      <c r="J32" s="68" t="e">
        <f t="shared" si="2"/>
        <v>#DIV/0!</v>
      </c>
      <c r="K32" s="69" t="e">
        <f t="shared" si="3"/>
        <v>#DIV/0!</v>
      </c>
      <c r="L32" s="52"/>
      <c r="M32" s="52"/>
    </row>
    <row r="33" spans="2:13" ht="21.75" customHeight="1" x14ac:dyDescent="0.25">
      <c r="B33" s="66" t="s">
        <v>222</v>
      </c>
      <c r="C33" s="167" t="s">
        <v>223</v>
      </c>
      <c r="D33" s="168"/>
      <c r="E33" s="168"/>
      <c r="F33" s="168"/>
      <c r="G33" s="70"/>
      <c r="H33" s="70">
        <v>0</v>
      </c>
      <c r="I33" s="67">
        <v>0</v>
      </c>
      <c r="J33" s="68" t="e">
        <f t="shared" si="2"/>
        <v>#DIV/0!</v>
      </c>
      <c r="K33" s="69" t="e">
        <f t="shared" si="3"/>
        <v>#DIV/0!</v>
      </c>
      <c r="L33" s="52"/>
      <c r="M33" s="52"/>
    </row>
    <row r="34" spans="2:13" ht="21.75" customHeight="1" x14ac:dyDescent="0.25">
      <c r="B34" s="66" t="s">
        <v>65</v>
      </c>
      <c r="C34" s="167" t="s">
        <v>66</v>
      </c>
      <c r="D34" s="168"/>
      <c r="E34" s="168"/>
      <c r="F34" s="168"/>
      <c r="G34" s="70">
        <f>970211.76+G35</f>
        <v>1079865.7</v>
      </c>
      <c r="H34" s="70">
        <v>2546500</v>
      </c>
      <c r="I34" s="67">
        <f>1249326.43+I35</f>
        <v>1393180.67</v>
      </c>
      <c r="J34" s="68">
        <f t="shared" si="2"/>
        <v>129.01425334650412</v>
      </c>
      <c r="K34" s="69">
        <f t="shared" si="3"/>
        <v>54.709627724327504</v>
      </c>
      <c r="L34" s="52"/>
      <c r="M34" s="52"/>
    </row>
    <row r="35" spans="2:13" s="41" customFormat="1" ht="21.75" customHeight="1" x14ac:dyDescent="0.25">
      <c r="B35" s="71" t="s">
        <v>239</v>
      </c>
      <c r="C35" s="167" t="s">
        <v>240</v>
      </c>
      <c r="D35" s="167"/>
      <c r="E35" s="167"/>
      <c r="F35" s="167"/>
      <c r="G35" s="72">
        <v>109653.94</v>
      </c>
      <c r="H35" s="70">
        <v>491400</v>
      </c>
      <c r="I35" s="67">
        <v>143854.24</v>
      </c>
      <c r="J35" s="68">
        <f t="shared" si="2"/>
        <v>131.18930336657303</v>
      </c>
      <c r="K35" s="69">
        <f t="shared" si="3"/>
        <v>29.274367114367113</v>
      </c>
      <c r="L35" s="52"/>
      <c r="M35" s="52"/>
    </row>
    <row r="36" spans="2:13" s="41" customFormat="1" ht="21.75" customHeight="1" x14ac:dyDescent="0.25">
      <c r="B36" s="71" t="s">
        <v>241</v>
      </c>
      <c r="C36" s="167" t="s">
        <v>242</v>
      </c>
      <c r="D36" s="167"/>
      <c r="E36" s="167"/>
      <c r="F36" s="167"/>
      <c r="G36" s="72">
        <v>109653.94</v>
      </c>
      <c r="H36" s="70">
        <v>459100</v>
      </c>
      <c r="I36" s="67">
        <v>143854.24</v>
      </c>
      <c r="J36" s="68">
        <f t="shared" si="2"/>
        <v>131.18930336657303</v>
      </c>
      <c r="K36" s="69">
        <f t="shared" si="3"/>
        <v>31.333966456109781</v>
      </c>
      <c r="L36" s="52"/>
      <c r="M36" s="52"/>
    </row>
    <row r="37" spans="2:13" s="41" customFormat="1" ht="21.75" customHeight="1" x14ac:dyDescent="0.25">
      <c r="B37" s="71" t="s">
        <v>243</v>
      </c>
      <c r="C37" s="167" t="s">
        <v>244</v>
      </c>
      <c r="D37" s="167"/>
      <c r="E37" s="167"/>
      <c r="F37" s="167"/>
      <c r="G37" s="72">
        <v>0</v>
      </c>
      <c r="H37" s="70">
        <v>32300</v>
      </c>
      <c r="I37" s="67">
        <v>0</v>
      </c>
      <c r="J37" s="68" t="e">
        <f t="shared" si="2"/>
        <v>#DIV/0!</v>
      </c>
      <c r="K37" s="69">
        <f t="shared" si="3"/>
        <v>0</v>
      </c>
      <c r="L37" s="52"/>
      <c r="M37" s="52"/>
    </row>
    <row r="38" spans="2:13" ht="21.75" customHeight="1" x14ac:dyDescent="0.25">
      <c r="B38" s="66" t="s">
        <v>67</v>
      </c>
      <c r="C38" s="167" t="s">
        <v>68</v>
      </c>
      <c r="D38" s="168"/>
      <c r="E38" s="168"/>
      <c r="F38" s="168"/>
      <c r="G38" s="70">
        <v>970211.76</v>
      </c>
      <c r="H38" s="70">
        <v>2055100</v>
      </c>
      <c r="I38" s="67">
        <v>1249326.43</v>
      </c>
      <c r="J38" s="68">
        <f t="shared" si="2"/>
        <v>128.76842783270322</v>
      </c>
      <c r="K38" s="69">
        <f t="shared" si="3"/>
        <v>60.791515254732133</v>
      </c>
      <c r="L38" s="52"/>
      <c r="M38" s="52"/>
    </row>
    <row r="39" spans="2:13" ht="21.75" customHeight="1" x14ac:dyDescent="0.25">
      <c r="B39" s="66" t="s">
        <v>69</v>
      </c>
      <c r="C39" s="167" t="s">
        <v>68</v>
      </c>
      <c r="D39" s="168"/>
      <c r="E39" s="168"/>
      <c r="F39" s="168"/>
      <c r="G39" s="70">
        <v>970211.76</v>
      </c>
      <c r="H39" s="70">
        <v>2055100</v>
      </c>
      <c r="I39" s="67">
        <v>1249326.43</v>
      </c>
      <c r="J39" s="68">
        <f t="shared" si="2"/>
        <v>128.76842783270322</v>
      </c>
      <c r="K39" s="69">
        <f t="shared" si="3"/>
        <v>60.791515254732133</v>
      </c>
      <c r="L39" s="52"/>
      <c r="M39" s="52"/>
    </row>
    <row r="40" spans="2:13" ht="21.75" customHeight="1" x14ac:dyDescent="0.25">
      <c r="B40" s="66" t="s">
        <v>224</v>
      </c>
      <c r="C40" s="167" t="s">
        <v>225</v>
      </c>
      <c r="D40" s="168"/>
      <c r="E40" s="168"/>
      <c r="F40" s="168"/>
      <c r="G40" s="70">
        <v>0</v>
      </c>
      <c r="H40" s="70">
        <v>0</v>
      </c>
      <c r="I40" s="67">
        <v>220</v>
      </c>
      <c r="J40" s="68" t="e">
        <f t="shared" si="2"/>
        <v>#DIV/0!</v>
      </c>
      <c r="K40" s="69" t="e">
        <f t="shared" si="3"/>
        <v>#DIV/0!</v>
      </c>
      <c r="L40" s="52"/>
      <c r="M40" s="52"/>
    </row>
    <row r="41" spans="2:13" ht="21.75" customHeight="1" x14ac:dyDescent="0.25">
      <c r="B41" s="66" t="s">
        <v>226</v>
      </c>
      <c r="C41" s="167" t="s">
        <v>227</v>
      </c>
      <c r="D41" s="168"/>
      <c r="E41" s="168"/>
      <c r="F41" s="168"/>
      <c r="G41" s="70">
        <v>0</v>
      </c>
      <c r="H41" s="70">
        <v>0</v>
      </c>
      <c r="I41" s="67">
        <v>220</v>
      </c>
      <c r="J41" s="68" t="e">
        <f t="shared" si="2"/>
        <v>#DIV/0!</v>
      </c>
      <c r="K41" s="69" t="e">
        <f t="shared" si="3"/>
        <v>#DIV/0!</v>
      </c>
      <c r="L41" s="52"/>
      <c r="M41" s="52"/>
    </row>
    <row r="42" spans="2:13" ht="21.75" customHeight="1" x14ac:dyDescent="0.25">
      <c r="B42" s="66" t="s">
        <v>228</v>
      </c>
      <c r="C42" s="167" t="s">
        <v>227</v>
      </c>
      <c r="D42" s="168"/>
      <c r="E42" s="168"/>
      <c r="F42" s="168"/>
      <c r="G42" s="70">
        <v>0</v>
      </c>
      <c r="H42" s="70">
        <v>0</v>
      </c>
      <c r="I42" s="67">
        <v>220</v>
      </c>
      <c r="J42" s="68" t="e">
        <f t="shared" si="2"/>
        <v>#DIV/0!</v>
      </c>
      <c r="K42" s="69" t="e">
        <f t="shared" si="3"/>
        <v>#DIV/0!</v>
      </c>
      <c r="L42" s="52"/>
      <c r="M42" s="52"/>
    </row>
    <row r="43" spans="2:13" ht="21.75" customHeight="1" x14ac:dyDescent="0.25">
      <c r="B43" s="66" t="s">
        <v>70</v>
      </c>
      <c r="C43" s="167" t="s">
        <v>71</v>
      </c>
      <c r="D43" s="168"/>
      <c r="E43" s="168"/>
      <c r="F43" s="168"/>
      <c r="G43" s="70">
        <v>8501.27</v>
      </c>
      <c r="H43" s="70">
        <v>15000</v>
      </c>
      <c r="I43" s="67">
        <v>15610</v>
      </c>
      <c r="J43" s="68">
        <f t="shared" si="2"/>
        <v>183.61962389148914</v>
      </c>
      <c r="K43" s="69">
        <f t="shared" si="3"/>
        <v>104.06666666666666</v>
      </c>
      <c r="L43" s="52"/>
      <c r="M43" s="52"/>
    </row>
    <row r="44" spans="2:13" ht="21.75" customHeight="1" x14ac:dyDescent="0.25">
      <c r="B44" s="66" t="s">
        <v>72</v>
      </c>
      <c r="C44" s="167" t="s">
        <v>73</v>
      </c>
      <c r="D44" s="168"/>
      <c r="E44" s="168"/>
      <c r="F44" s="168"/>
      <c r="G44" s="70">
        <v>8501.27</v>
      </c>
      <c r="H44" s="70">
        <v>15000</v>
      </c>
      <c r="I44" s="67">
        <v>15610</v>
      </c>
      <c r="J44" s="68">
        <f t="shared" si="2"/>
        <v>183.61962389148914</v>
      </c>
      <c r="K44" s="69">
        <f t="shared" si="3"/>
        <v>104.06666666666666</v>
      </c>
      <c r="L44" s="52"/>
      <c r="M44" s="52"/>
    </row>
    <row r="45" spans="2:13" ht="21.75" customHeight="1" x14ac:dyDescent="0.25">
      <c r="B45" s="66" t="s">
        <v>74</v>
      </c>
      <c r="C45" s="167" t="s">
        <v>75</v>
      </c>
      <c r="D45" s="168"/>
      <c r="E45" s="168"/>
      <c r="F45" s="168"/>
      <c r="G45" s="70">
        <v>83.41</v>
      </c>
      <c r="H45" s="70">
        <v>0</v>
      </c>
      <c r="I45" s="67">
        <v>0</v>
      </c>
      <c r="J45" s="68">
        <f t="shared" si="2"/>
        <v>0</v>
      </c>
      <c r="K45" s="69" t="e">
        <f t="shared" si="3"/>
        <v>#DIV/0!</v>
      </c>
      <c r="L45" s="52"/>
      <c r="M45" s="52"/>
    </row>
    <row r="46" spans="2:13" ht="21.75" customHeight="1" x14ac:dyDescent="0.25">
      <c r="B46" s="66" t="s">
        <v>76</v>
      </c>
      <c r="C46" s="167" t="s">
        <v>77</v>
      </c>
      <c r="D46" s="168"/>
      <c r="E46" s="168"/>
      <c r="F46" s="168"/>
      <c r="G46" s="70">
        <v>83.41</v>
      </c>
      <c r="H46" s="70">
        <v>0</v>
      </c>
      <c r="I46" s="67">
        <v>0</v>
      </c>
      <c r="J46" s="68">
        <f t="shared" si="2"/>
        <v>0</v>
      </c>
      <c r="K46" s="69" t="e">
        <f t="shared" si="3"/>
        <v>#DIV/0!</v>
      </c>
      <c r="L46" s="52"/>
      <c r="M46" s="52"/>
    </row>
    <row r="47" spans="2:13" ht="21.75" customHeight="1" x14ac:dyDescent="0.25">
      <c r="B47" s="66" t="s">
        <v>78</v>
      </c>
      <c r="C47" s="167" t="s">
        <v>79</v>
      </c>
      <c r="D47" s="168"/>
      <c r="E47" s="168"/>
      <c r="F47" s="168"/>
      <c r="G47" s="70">
        <v>0</v>
      </c>
      <c r="H47" s="70">
        <v>0</v>
      </c>
      <c r="I47" s="67">
        <v>100</v>
      </c>
      <c r="J47" s="68" t="e">
        <f t="shared" si="2"/>
        <v>#DIV/0!</v>
      </c>
      <c r="K47" s="69" t="e">
        <f t="shared" si="3"/>
        <v>#DIV/0!</v>
      </c>
      <c r="L47" s="52"/>
      <c r="M47" s="52"/>
    </row>
    <row r="48" spans="2:13" ht="21.75" customHeight="1" x14ac:dyDescent="0.25">
      <c r="B48" s="66" t="s">
        <v>80</v>
      </c>
      <c r="C48" s="167" t="s">
        <v>81</v>
      </c>
      <c r="D48" s="168"/>
      <c r="E48" s="168"/>
      <c r="F48" s="168"/>
      <c r="G48" s="70">
        <v>0</v>
      </c>
      <c r="H48" s="70">
        <v>0</v>
      </c>
      <c r="I48" s="67">
        <v>0</v>
      </c>
      <c r="J48" s="68" t="e">
        <f t="shared" si="2"/>
        <v>#DIV/0!</v>
      </c>
      <c r="K48" s="69" t="e">
        <f t="shared" si="3"/>
        <v>#DIV/0!</v>
      </c>
      <c r="L48" s="52"/>
      <c r="M48" s="52"/>
    </row>
    <row r="49" spans="2:13" ht="21.75" customHeight="1" x14ac:dyDescent="0.25">
      <c r="B49" s="66" t="s">
        <v>229</v>
      </c>
      <c r="C49" s="167" t="s">
        <v>206</v>
      </c>
      <c r="D49" s="168"/>
      <c r="E49" s="168"/>
      <c r="F49" s="168"/>
      <c r="G49" s="70">
        <v>0</v>
      </c>
      <c r="H49" s="70">
        <v>0</v>
      </c>
      <c r="I49" s="67">
        <v>100</v>
      </c>
      <c r="J49" s="68" t="e">
        <f t="shared" si="2"/>
        <v>#DIV/0!</v>
      </c>
      <c r="K49" s="69" t="e">
        <f t="shared" si="3"/>
        <v>#DIV/0!</v>
      </c>
      <c r="L49" s="52"/>
      <c r="M49" s="52"/>
    </row>
    <row r="50" spans="2:13" ht="21.75" customHeight="1" x14ac:dyDescent="0.25">
      <c r="B50" s="66" t="s">
        <v>82</v>
      </c>
      <c r="C50" s="167" t="s">
        <v>83</v>
      </c>
      <c r="D50" s="168"/>
      <c r="E50" s="168"/>
      <c r="F50" s="168"/>
      <c r="G50" s="70">
        <v>8417.86</v>
      </c>
      <c r="H50" s="70">
        <v>15000</v>
      </c>
      <c r="I50" s="67">
        <v>15510</v>
      </c>
      <c r="J50" s="68">
        <f t="shared" si="2"/>
        <v>184.25110419987976</v>
      </c>
      <c r="K50" s="69">
        <f t="shared" si="3"/>
        <v>103.4</v>
      </c>
      <c r="L50" s="52"/>
      <c r="M50" s="52"/>
    </row>
    <row r="51" spans="2:13" ht="21.75" customHeight="1" x14ac:dyDescent="0.25">
      <c r="B51" s="66" t="s">
        <v>84</v>
      </c>
      <c r="C51" s="167" t="s">
        <v>85</v>
      </c>
      <c r="D51" s="168"/>
      <c r="E51" s="168"/>
      <c r="F51" s="168"/>
      <c r="G51" s="70">
        <v>8417.86</v>
      </c>
      <c r="H51" s="70">
        <v>15000</v>
      </c>
      <c r="I51" s="67">
        <v>15510</v>
      </c>
      <c r="J51" s="68">
        <f t="shared" si="2"/>
        <v>184.25110419987976</v>
      </c>
      <c r="K51" s="69">
        <f t="shared" si="3"/>
        <v>103.4</v>
      </c>
      <c r="L51" s="52"/>
      <c r="M51" s="52"/>
    </row>
    <row r="52" spans="2:13" ht="15" customHeight="1" x14ac:dyDescent="0.25">
      <c r="B52" s="73"/>
      <c r="C52" s="73"/>
      <c r="D52" s="73"/>
      <c r="E52" s="73"/>
      <c r="F52" s="73"/>
      <c r="G52" s="73"/>
      <c r="H52" s="73"/>
      <c r="I52" s="67"/>
      <c r="J52" s="68"/>
      <c r="K52" s="69"/>
      <c r="L52" s="52"/>
      <c r="M52" s="52"/>
    </row>
    <row r="53" spans="2:13" ht="15" customHeight="1" x14ac:dyDescent="0.25">
      <c r="B53" s="66"/>
      <c r="C53" s="66"/>
      <c r="D53" s="74"/>
      <c r="E53" s="74"/>
      <c r="F53" s="74"/>
      <c r="G53" s="70"/>
      <c r="H53" s="70"/>
      <c r="I53" s="67"/>
      <c r="J53" s="68"/>
      <c r="K53" s="69"/>
      <c r="L53" s="52"/>
      <c r="M53" s="52"/>
    </row>
    <row r="54" spans="2:13" ht="15" customHeight="1" x14ac:dyDescent="0.25">
      <c r="B54" s="178" t="s">
        <v>250</v>
      </c>
      <c r="C54" s="180"/>
      <c r="D54" s="180"/>
      <c r="E54" s="180"/>
      <c r="F54" s="180"/>
      <c r="G54" s="180"/>
      <c r="H54" s="180"/>
      <c r="I54" s="180"/>
      <c r="J54" s="180"/>
      <c r="K54" s="180"/>
      <c r="L54" s="52"/>
      <c r="M54" s="52"/>
    </row>
    <row r="55" spans="2:13" ht="15" customHeight="1" thickBot="1" x14ac:dyDescent="0.3">
      <c r="B55" s="66"/>
      <c r="C55" s="66"/>
      <c r="D55" s="74"/>
      <c r="E55" s="74"/>
      <c r="F55" s="74"/>
      <c r="G55" s="75"/>
      <c r="H55" s="75"/>
      <c r="I55" s="76"/>
      <c r="J55" s="77"/>
      <c r="K55" s="78"/>
      <c r="L55" s="52"/>
      <c r="M55" s="52"/>
    </row>
    <row r="56" spans="2:13" s="41" customFormat="1" ht="49.5" customHeight="1" thickTop="1" thickBot="1" x14ac:dyDescent="0.3">
      <c r="B56" s="57" t="s">
        <v>218</v>
      </c>
      <c r="C56" s="171" t="s">
        <v>219</v>
      </c>
      <c r="D56" s="172"/>
      <c r="E56" s="172"/>
      <c r="F56" s="172"/>
      <c r="G56" s="42" t="s">
        <v>25</v>
      </c>
      <c r="H56" s="42" t="s">
        <v>245</v>
      </c>
      <c r="I56" s="47" t="s">
        <v>6</v>
      </c>
      <c r="J56" s="48" t="s">
        <v>7</v>
      </c>
      <c r="K56" s="48" t="s">
        <v>7</v>
      </c>
      <c r="L56" s="52"/>
      <c r="M56" s="52"/>
    </row>
    <row r="57" spans="2:13" s="41" customFormat="1" ht="15" customHeight="1" thickTop="1" thickBot="1" x14ac:dyDescent="0.3">
      <c r="B57" s="79">
        <v>1</v>
      </c>
      <c r="C57" s="173">
        <v>2</v>
      </c>
      <c r="D57" s="174"/>
      <c r="E57" s="174"/>
      <c r="F57" s="174"/>
      <c r="G57" s="79">
        <v>3</v>
      </c>
      <c r="H57" s="79">
        <v>4</v>
      </c>
      <c r="I57" s="43">
        <v>5</v>
      </c>
      <c r="J57" s="44" t="s">
        <v>246</v>
      </c>
      <c r="K57" s="44" t="s">
        <v>247</v>
      </c>
      <c r="L57" s="52"/>
      <c r="M57" s="52"/>
    </row>
    <row r="58" spans="2:13" ht="19.5" customHeight="1" thickTop="1" x14ac:dyDescent="0.25">
      <c r="B58" s="66" t="s">
        <v>230</v>
      </c>
      <c r="C58" s="167" t="s">
        <v>231</v>
      </c>
      <c r="D58" s="168"/>
      <c r="E58" s="168"/>
      <c r="F58" s="168"/>
      <c r="G58" s="70">
        <v>0</v>
      </c>
      <c r="H58" s="70">
        <v>0</v>
      </c>
      <c r="I58" s="80">
        <v>0</v>
      </c>
      <c r="J58" s="68" t="e">
        <f t="shared" si="2"/>
        <v>#DIV/0!</v>
      </c>
      <c r="K58" s="69" t="e">
        <f t="shared" si="3"/>
        <v>#DIV/0!</v>
      </c>
      <c r="L58" s="52"/>
      <c r="M58" s="52"/>
    </row>
    <row r="59" spans="2:13" ht="23.25" customHeight="1" x14ac:dyDescent="0.25">
      <c r="B59" s="66" t="s">
        <v>232</v>
      </c>
      <c r="C59" s="167" t="s">
        <v>233</v>
      </c>
      <c r="D59" s="168"/>
      <c r="E59" s="168"/>
      <c r="F59" s="168"/>
      <c r="G59" s="70">
        <v>0</v>
      </c>
      <c r="H59" s="70">
        <v>0</v>
      </c>
      <c r="I59" s="80">
        <v>0</v>
      </c>
      <c r="J59" s="68" t="e">
        <f t="shared" si="2"/>
        <v>#DIV/0!</v>
      </c>
      <c r="K59" s="69" t="e">
        <f t="shared" si="3"/>
        <v>#DIV/0!</v>
      </c>
      <c r="L59" s="52"/>
      <c r="M59" s="52"/>
    </row>
    <row r="60" spans="2:13" ht="26.25" customHeight="1" x14ac:dyDescent="0.25">
      <c r="B60" s="66" t="s">
        <v>234</v>
      </c>
      <c r="C60" s="167" t="s">
        <v>235</v>
      </c>
      <c r="D60" s="168"/>
      <c r="E60" s="168"/>
      <c r="F60" s="168"/>
      <c r="G60" s="70">
        <v>0</v>
      </c>
      <c r="H60" s="70">
        <v>0</v>
      </c>
      <c r="I60" s="80">
        <v>0</v>
      </c>
      <c r="J60" s="68" t="e">
        <f t="shared" si="2"/>
        <v>#DIV/0!</v>
      </c>
      <c r="K60" s="69" t="e">
        <f t="shared" si="3"/>
        <v>#DIV/0!</v>
      </c>
      <c r="L60" s="52"/>
      <c r="M60" s="52"/>
    </row>
    <row r="61" spans="2:13" ht="24" customHeight="1" x14ac:dyDescent="0.25">
      <c r="B61" s="175" t="s">
        <v>236</v>
      </c>
      <c r="C61" s="176"/>
      <c r="D61" s="176"/>
      <c r="E61" s="176"/>
      <c r="F61" s="176"/>
      <c r="G61" s="70">
        <f>G12+G58</f>
        <v>1181800.46</v>
      </c>
      <c r="H61" s="70">
        <f t="shared" ref="H61:K61" si="4">H12+H58</f>
        <v>2922200</v>
      </c>
      <c r="I61" s="70">
        <f t="shared" si="4"/>
        <v>1519715.64</v>
      </c>
      <c r="J61" s="70" t="e">
        <f t="shared" si="4"/>
        <v>#DIV/0!</v>
      </c>
      <c r="K61" s="70" t="e">
        <f t="shared" si="4"/>
        <v>#DIV/0!</v>
      </c>
      <c r="L61" s="52"/>
      <c r="M61" s="52">
        <v>0</v>
      </c>
    </row>
    <row r="62" spans="2:13" s="41" customFormat="1" ht="24" customHeight="1" x14ac:dyDescent="0.25">
      <c r="B62" s="62"/>
      <c r="C62" s="81"/>
      <c r="D62" s="81"/>
      <c r="E62" s="81"/>
      <c r="F62" s="81"/>
      <c r="G62" s="70"/>
      <c r="H62" s="70"/>
      <c r="I62" s="80"/>
      <c r="J62" s="68"/>
      <c r="K62" s="69"/>
      <c r="L62" s="52"/>
      <c r="M62" s="52"/>
    </row>
    <row r="63" spans="2:13" s="41" customFormat="1" ht="27.75" customHeight="1" x14ac:dyDescent="0.25">
      <c r="B63" s="181" t="s">
        <v>238</v>
      </c>
      <c r="C63" s="179"/>
      <c r="D63" s="179"/>
      <c r="E63" s="179"/>
      <c r="F63" s="179"/>
      <c r="G63" s="179"/>
      <c r="H63" s="179"/>
      <c r="I63" s="179"/>
      <c r="J63" s="179"/>
      <c r="K63" s="179"/>
      <c r="L63" s="52"/>
      <c r="M63" s="52"/>
    </row>
    <row r="64" spans="2:13" s="41" customFormat="1" ht="27.75" customHeight="1" thickBot="1" x14ac:dyDescent="0.3">
      <c r="B64" s="82"/>
      <c r="C64" s="83"/>
      <c r="D64" s="83"/>
      <c r="E64" s="83"/>
      <c r="F64" s="83"/>
      <c r="G64" s="84"/>
      <c r="H64" s="84"/>
      <c r="I64" s="84"/>
      <c r="J64" s="84"/>
      <c r="K64" s="84"/>
      <c r="L64" s="52"/>
      <c r="M64" s="52"/>
    </row>
    <row r="65" spans="2:13" s="41" customFormat="1" ht="29.25" customHeight="1" thickTop="1" thickBot="1" x14ac:dyDescent="0.3">
      <c r="B65" s="57" t="s">
        <v>218</v>
      </c>
      <c r="C65" s="171" t="s">
        <v>219</v>
      </c>
      <c r="D65" s="172"/>
      <c r="E65" s="172"/>
      <c r="F65" s="172"/>
      <c r="G65" s="42" t="s">
        <v>25</v>
      </c>
      <c r="H65" s="42" t="s">
        <v>245</v>
      </c>
      <c r="I65" s="47" t="s">
        <v>6</v>
      </c>
      <c r="J65" s="48" t="s">
        <v>7</v>
      </c>
      <c r="K65" s="48" t="s">
        <v>7</v>
      </c>
      <c r="L65" s="52"/>
      <c r="M65" s="52"/>
    </row>
    <row r="66" spans="2:13" s="41" customFormat="1" ht="24" customHeight="1" thickTop="1" thickBot="1" x14ac:dyDescent="0.3">
      <c r="B66" s="79">
        <v>1</v>
      </c>
      <c r="C66" s="173">
        <v>2</v>
      </c>
      <c r="D66" s="174"/>
      <c r="E66" s="174"/>
      <c r="F66" s="174"/>
      <c r="G66" s="79">
        <v>3</v>
      </c>
      <c r="H66" s="79">
        <v>4</v>
      </c>
      <c r="I66" s="43">
        <v>5</v>
      </c>
      <c r="J66" s="44" t="s">
        <v>246</v>
      </c>
      <c r="K66" s="44" t="s">
        <v>247</v>
      </c>
      <c r="L66" s="52"/>
      <c r="M66" s="52"/>
    </row>
    <row r="67" spans="2:13" ht="20.25" customHeight="1" thickTop="1" x14ac:dyDescent="0.25">
      <c r="B67" s="62"/>
      <c r="C67" s="175" t="s">
        <v>86</v>
      </c>
      <c r="D67" s="177"/>
      <c r="E67" s="177"/>
      <c r="F67" s="177"/>
      <c r="G67" s="85">
        <v>1187111.04</v>
      </c>
      <c r="H67" s="85">
        <v>2922200</v>
      </c>
      <c r="I67" s="63">
        <v>1652931.58</v>
      </c>
      <c r="J67" s="64">
        <f t="shared" si="2"/>
        <v>139.23984566768075</v>
      </c>
      <c r="K67" s="65">
        <f t="shared" si="3"/>
        <v>56.564628704400796</v>
      </c>
      <c r="L67" s="52"/>
      <c r="M67" s="52"/>
    </row>
    <row r="68" spans="2:13" ht="20.25" customHeight="1" x14ac:dyDescent="0.25">
      <c r="B68" s="66" t="s">
        <v>87</v>
      </c>
      <c r="C68" s="167" t="s">
        <v>88</v>
      </c>
      <c r="D68" s="168"/>
      <c r="E68" s="168"/>
      <c r="F68" s="168"/>
      <c r="G68" s="70">
        <v>1161513.1599999999</v>
      </c>
      <c r="H68" s="70">
        <v>2879300</v>
      </c>
      <c r="I68" s="67">
        <v>1646636.7</v>
      </c>
      <c r="J68" s="68">
        <f t="shared" si="2"/>
        <v>141.76651257227255</v>
      </c>
      <c r="K68" s="69">
        <f t="shared" si="3"/>
        <v>57.188785468690305</v>
      </c>
      <c r="L68" s="52"/>
      <c r="M68" s="52"/>
    </row>
    <row r="69" spans="2:13" ht="20.25" customHeight="1" x14ac:dyDescent="0.25">
      <c r="B69" s="66" t="s">
        <v>89</v>
      </c>
      <c r="C69" s="167" t="s">
        <v>90</v>
      </c>
      <c r="D69" s="168"/>
      <c r="E69" s="168"/>
      <c r="F69" s="168"/>
      <c r="G69" s="70">
        <v>1052449.3500000001</v>
      </c>
      <c r="H69" s="70">
        <v>2544900</v>
      </c>
      <c r="I69" s="67">
        <v>1506456.68</v>
      </c>
      <c r="J69" s="68">
        <f t="shared" si="2"/>
        <v>143.13816432116184</v>
      </c>
      <c r="K69" s="69">
        <f t="shared" si="3"/>
        <v>59.195122794608821</v>
      </c>
      <c r="L69" s="52"/>
      <c r="M69" s="52"/>
    </row>
    <row r="70" spans="2:13" ht="20.25" customHeight="1" x14ac:dyDescent="0.25">
      <c r="B70" s="66" t="s">
        <v>91</v>
      </c>
      <c r="C70" s="167" t="s">
        <v>92</v>
      </c>
      <c r="D70" s="168"/>
      <c r="E70" s="168"/>
      <c r="F70" s="168"/>
      <c r="G70" s="70">
        <v>869997.59</v>
      </c>
      <c r="H70" s="70">
        <v>2111400</v>
      </c>
      <c r="I70" s="67">
        <v>1232707.8700000001</v>
      </c>
      <c r="J70" s="68">
        <f t="shared" si="2"/>
        <v>141.69095227033907</v>
      </c>
      <c r="K70" s="69">
        <f t="shared" si="3"/>
        <v>58.383436108743012</v>
      </c>
      <c r="L70" s="52"/>
      <c r="M70" s="52"/>
    </row>
    <row r="71" spans="2:13" ht="20.25" customHeight="1" x14ac:dyDescent="0.25">
      <c r="B71" s="66" t="s">
        <v>93</v>
      </c>
      <c r="C71" s="167" t="s">
        <v>94</v>
      </c>
      <c r="D71" s="168"/>
      <c r="E71" s="168"/>
      <c r="F71" s="168"/>
      <c r="G71" s="70">
        <v>861638.37</v>
      </c>
      <c r="H71" s="70">
        <v>2091000</v>
      </c>
      <c r="I71" s="67">
        <v>1220787.58</v>
      </c>
      <c r="J71" s="68">
        <f t="shared" si="2"/>
        <v>141.68212819956011</v>
      </c>
      <c r="K71" s="69">
        <f t="shared" si="3"/>
        <v>58.382954567192733</v>
      </c>
      <c r="L71" s="52"/>
      <c r="M71" s="52"/>
    </row>
    <row r="72" spans="2:13" ht="20.25" customHeight="1" x14ac:dyDescent="0.25">
      <c r="B72" s="66" t="s">
        <v>95</v>
      </c>
      <c r="C72" s="167" t="s">
        <v>96</v>
      </c>
      <c r="D72" s="168"/>
      <c r="E72" s="168"/>
      <c r="F72" s="168"/>
      <c r="G72" s="70">
        <v>8359.2199999999993</v>
      </c>
      <c r="H72" s="70">
        <v>20400</v>
      </c>
      <c r="I72" s="67">
        <v>11920.29</v>
      </c>
      <c r="J72" s="68">
        <f t="shared" si="2"/>
        <v>142.60050578881766</v>
      </c>
      <c r="K72" s="69">
        <f t="shared" si="3"/>
        <v>58.432794117647056</v>
      </c>
      <c r="L72" s="52"/>
      <c r="M72" s="52"/>
    </row>
    <row r="73" spans="2:13" ht="20.25" customHeight="1" x14ac:dyDescent="0.25">
      <c r="B73" s="66" t="s">
        <v>97</v>
      </c>
      <c r="C73" s="167" t="s">
        <v>98</v>
      </c>
      <c r="D73" s="168"/>
      <c r="E73" s="168"/>
      <c r="F73" s="168"/>
      <c r="G73" s="70">
        <v>0</v>
      </c>
      <c r="H73" s="70">
        <v>0</v>
      </c>
      <c r="I73" s="67">
        <v>0</v>
      </c>
      <c r="J73" s="68" t="e">
        <f t="shared" si="2"/>
        <v>#DIV/0!</v>
      </c>
      <c r="K73" s="69" t="e">
        <f t="shared" si="3"/>
        <v>#DIV/0!</v>
      </c>
      <c r="L73" s="52"/>
      <c r="M73" s="52"/>
    </row>
    <row r="74" spans="2:13" ht="20.25" customHeight="1" x14ac:dyDescent="0.25">
      <c r="B74" s="66" t="s">
        <v>99</v>
      </c>
      <c r="C74" s="167" t="s">
        <v>100</v>
      </c>
      <c r="D74" s="168"/>
      <c r="E74" s="168"/>
      <c r="F74" s="168"/>
      <c r="G74" s="70">
        <v>58465.38</v>
      </c>
      <c r="H74" s="70">
        <v>108400</v>
      </c>
      <c r="I74" s="67">
        <v>91377.16</v>
      </c>
      <c r="J74" s="68">
        <f t="shared" si="2"/>
        <v>156.29276676214198</v>
      </c>
      <c r="K74" s="69">
        <f t="shared" si="3"/>
        <v>84.296273062730634</v>
      </c>
      <c r="L74" s="52"/>
      <c r="M74" s="52"/>
    </row>
    <row r="75" spans="2:13" ht="20.25" customHeight="1" x14ac:dyDescent="0.25">
      <c r="B75" s="66" t="s">
        <v>101</v>
      </c>
      <c r="C75" s="167" t="s">
        <v>100</v>
      </c>
      <c r="D75" s="168"/>
      <c r="E75" s="168"/>
      <c r="F75" s="168"/>
      <c r="G75" s="70">
        <v>58465.38</v>
      </c>
      <c r="H75" s="70">
        <v>108400</v>
      </c>
      <c r="I75" s="67">
        <v>91377.16</v>
      </c>
      <c r="J75" s="68">
        <f t="shared" si="2"/>
        <v>156.29276676214198</v>
      </c>
      <c r="K75" s="69">
        <f t="shared" si="3"/>
        <v>84.296273062730634</v>
      </c>
      <c r="L75" s="52"/>
      <c r="M75" s="52"/>
    </row>
    <row r="76" spans="2:13" ht="20.25" customHeight="1" x14ac:dyDescent="0.25">
      <c r="B76" s="66" t="s">
        <v>102</v>
      </c>
      <c r="C76" s="167" t="s">
        <v>103</v>
      </c>
      <c r="D76" s="168"/>
      <c r="E76" s="168"/>
      <c r="F76" s="168"/>
      <c r="G76" s="70">
        <v>123986.38</v>
      </c>
      <c r="H76" s="70">
        <v>325100</v>
      </c>
      <c r="I76" s="67">
        <v>182371.65</v>
      </c>
      <c r="J76" s="68">
        <f t="shared" si="2"/>
        <v>147.09006747354024</v>
      </c>
      <c r="K76" s="69">
        <f t="shared" si="3"/>
        <v>56.097093202091663</v>
      </c>
      <c r="L76" s="52"/>
      <c r="M76" s="52"/>
    </row>
    <row r="77" spans="2:13" ht="20.25" customHeight="1" x14ac:dyDescent="0.25">
      <c r="B77" s="66" t="s">
        <v>104</v>
      </c>
      <c r="C77" s="167" t="s">
        <v>105</v>
      </c>
      <c r="D77" s="168"/>
      <c r="E77" s="168"/>
      <c r="F77" s="168"/>
      <c r="G77" s="70">
        <v>123986.38</v>
      </c>
      <c r="H77" s="70">
        <v>325100</v>
      </c>
      <c r="I77" s="67">
        <v>182371.65</v>
      </c>
      <c r="J77" s="68">
        <f t="shared" si="2"/>
        <v>147.09006747354024</v>
      </c>
      <c r="K77" s="69">
        <f t="shared" si="3"/>
        <v>56.097093202091663</v>
      </c>
      <c r="L77" s="52"/>
      <c r="M77" s="52"/>
    </row>
    <row r="78" spans="2:13" ht="20.25" customHeight="1" x14ac:dyDescent="0.25">
      <c r="B78" s="66" t="s">
        <v>106</v>
      </c>
      <c r="C78" s="167" t="s">
        <v>107</v>
      </c>
      <c r="D78" s="168"/>
      <c r="E78" s="168"/>
      <c r="F78" s="168"/>
      <c r="G78" s="70">
        <v>108194.96</v>
      </c>
      <c r="H78" s="70">
        <v>324500</v>
      </c>
      <c r="I78" s="67">
        <v>139198.31</v>
      </c>
      <c r="J78" s="68">
        <f t="shared" ref="J78:J136" si="5">I78/G78*100</f>
        <v>128.65507783357006</v>
      </c>
      <c r="K78" s="69">
        <f t="shared" ref="K78:K136" si="6">I78/H78*100</f>
        <v>42.896243451463789</v>
      </c>
      <c r="L78" s="52"/>
      <c r="M78" s="52"/>
    </row>
    <row r="79" spans="2:13" ht="20.25" customHeight="1" x14ac:dyDescent="0.25">
      <c r="B79" s="66" t="s">
        <v>108</v>
      </c>
      <c r="C79" s="167" t="s">
        <v>109</v>
      </c>
      <c r="D79" s="168"/>
      <c r="E79" s="168"/>
      <c r="F79" s="168"/>
      <c r="G79" s="70">
        <v>44635.64</v>
      </c>
      <c r="H79" s="70">
        <v>98200</v>
      </c>
      <c r="I79" s="67">
        <v>48857.21</v>
      </c>
      <c r="J79" s="68">
        <f t="shared" si="5"/>
        <v>109.45784579318232</v>
      </c>
      <c r="K79" s="69">
        <f t="shared" si="6"/>
        <v>49.752759674134417</v>
      </c>
      <c r="L79" s="52"/>
      <c r="M79" s="52"/>
    </row>
    <row r="80" spans="2:13" ht="20.25" customHeight="1" x14ac:dyDescent="0.25">
      <c r="B80" s="66" t="s">
        <v>110</v>
      </c>
      <c r="C80" s="167" t="s">
        <v>111</v>
      </c>
      <c r="D80" s="168"/>
      <c r="E80" s="168"/>
      <c r="F80" s="168"/>
      <c r="G80" s="70">
        <v>2265.2600000000002</v>
      </c>
      <c r="H80" s="70">
        <v>7000</v>
      </c>
      <c r="I80" s="67">
        <v>3056.2</v>
      </c>
      <c r="J80" s="68">
        <f t="shared" si="5"/>
        <v>134.9160802733461</v>
      </c>
      <c r="K80" s="69">
        <f t="shared" si="6"/>
        <v>43.66</v>
      </c>
      <c r="L80" s="52"/>
      <c r="M80" s="52"/>
    </row>
    <row r="81" spans="2:13" ht="20.25" customHeight="1" x14ac:dyDescent="0.25">
      <c r="B81" s="66" t="s">
        <v>112</v>
      </c>
      <c r="C81" s="167" t="s">
        <v>113</v>
      </c>
      <c r="D81" s="168"/>
      <c r="E81" s="168"/>
      <c r="F81" s="168"/>
      <c r="G81" s="70">
        <v>29198.720000000001</v>
      </c>
      <c r="H81" s="70">
        <v>61300</v>
      </c>
      <c r="I81" s="67">
        <v>30677.360000000001</v>
      </c>
      <c r="J81" s="68">
        <f t="shared" si="5"/>
        <v>105.06405760252504</v>
      </c>
      <c r="K81" s="69">
        <f t="shared" si="6"/>
        <v>50.044632952691678</v>
      </c>
      <c r="L81" s="52"/>
      <c r="M81" s="52"/>
    </row>
    <row r="82" spans="2:13" ht="20.25" customHeight="1" x14ac:dyDescent="0.25">
      <c r="B82" s="66" t="s">
        <v>114</v>
      </c>
      <c r="C82" s="167" t="s">
        <v>115</v>
      </c>
      <c r="D82" s="168"/>
      <c r="E82" s="168"/>
      <c r="F82" s="168"/>
      <c r="G82" s="70">
        <v>2472.58</v>
      </c>
      <c r="H82" s="70">
        <v>4400</v>
      </c>
      <c r="I82" s="67">
        <v>1915.15</v>
      </c>
      <c r="J82" s="68">
        <f t="shared" si="5"/>
        <v>77.455532278025387</v>
      </c>
      <c r="K82" s="69">
        <f t="shared" si="6"/>
        <v>43.526136363636361</v>
      </c>
      <c r="L82" s="52"/>
      <c r="M82" s="52"/>
    </row>
    <row r="83" spans="2:13" ht="20.25" customHeight="1" x14ac:dyDescent="0.25">
      <c r="B83" s="66" t="s">
        <v>116</v>
      </c>
      <c r="C83" s="167" t="s">
        <v>117</v>
      </c>
      <c r="D83" s="168"/>
      <c r="E83" s="168"/>
      <c r="F83" s="168"/>
      <c r="G83" s="70">
        <v>10699.08</v>
      </c>
      <c r="H83" s="70">
        <v>25500</v>
      </c>
      <c r="I83" s="67">
        <v>13208.5</v>
      </c>
      <c r="J83" s="68">
        <f t="shared" si="5"/>
        <v>123.45454001652479</v>
      </c>
      <c r="K83" s="69">
        <f t="shared" si="6"/>
        <v>51.798039215686273</v>
      </c>
      <c r="L83" s="52"/>
      <c r="M83" s="52"/>
    </row>
    <row r="84" spans="2:13" ht="20.25" customHeight="1" x14ac:dyDescent="0.25">
      <c r="B84" s="66" t="s">
        <v>118</v>
      </c>
      <c r="C84" s="167" t="s">
        <v>119</v>
      </c>
      <c r="D84" s="168"/>
      <c r="E84" s="168"/>
      <c r="F84" s="168"/>
      <c r="G84" s="70">
        <v>17269.419999999998</v>
      </c>
      <c r="H84" s="70">
        <v>52300</v>
      </c>
      <c r="I84" s="67">
        <v>18008.62</v>
      </c>
      <c r="J84" s="68">
        <f t="shared" si="5"/>
        <v>104.28039853104505</v>
      </c>
      <c r="K84" s="69">
        <f t="shared" si="6"/>
        <v>34.433307839388142</v>
      </c>
      <c r="L84" s="52"/>
      <c r="M84" s="52"/>
    </row>
    <row r="85" spans="2:13" ht="20.25" customHeight="1" x14ac:dyDescent="0.25">
      <c r="B85" s="66" t="s">
        <v>120</v>
      </c>
      <c r="C85" s="167" t="s">
        <v>121</v>
      </c>
      <c r="D85" s="168"/>
      <c r="E85" s="168"/>
      <c r="F85" s="168"/>
      <c r="G85" s="70">
        <v>2240.8200000000002</v>
      </c>
      <c r="H85" s="70">
        <v>11500</v>
      </c>
      <c r="I85" s="67">
        <v>2769.44</v>
      </c>
      <c r="J85" s="68">
        <f t="shared" si="5"/>
        <v>123.59047134531109</v>
      </c>
      <c r="K85" s="69">
        <f t="shared" si="6"/>
        <v>24.082086956521739</v>
      </c>
      <c r="L85" s="52"/>
      <c r="M85" s="52"/>
    </row>
    <row r="86" spans="2:13" ht="20.25" customHeight="1" x14ac:dyDescent="0.25">
      <c r="B86" s="66" t="s">
        <v>122</v>
      </c>
      <c r="C86" s="167" t="s">
        <v>123</v>
      </c>
      <c r="D86" s="168"/>
      <c r="E86" s="168"/>
      <c r="F86" s="168"/>
      <c r="G86" s="70">
        <v>14.37</v>
      </c>
      <c r="H86" s="70">
        <v>500</v>
      </c>
      <c r="I86" s="67">
        <v>22.72</v>
      </c>
      <c r="J86" s="68">
        <f t="shared" si="5"/>
        <v>158.10716771050801</v>
      </c>
      <c r="K86" s="69">
        <f t="shared" si="6"/>
        <v>4.5439999999999996</v>
      </c>
      <c r="L86" s="52"/>
      <c r="M86" s="52"/>
    </row>
    <row r="87" spans="2:13" ht="20.25" customHeight="1" x14ac:dyDescent="0.25">
      <c r="B87" s="66" t="s">
        <v>124</v>
      </c>
      <c r="C87" s="167" t="s">
        <v>125</v>
      </c>
      <c r="D87" s="168"/>
      <c r="E87" s="168"/>
      <c r="F87" s="168"/>
      <c r="G87" s="70">
        <v>13243.48</v>
      </c>
      <c r="H87" s="70">
        <v>26400</v>
      </c>
      <c r="I87" s="67">
        <v>13608.33</v>
      </c>
      <c r="J87" s="68">
        <f t="shared" si="5"/>
        <v>102.75494054432824</v>
      </c>
      <c r="K87" s="69">
        <f t="shared" si="6"/>
        <v>51.546704545454546</v>
      </c>
      <c r="L87" s="52"/>
      <c r="M87" s="52"/>
    </row>
    <row r="88" spans="2:13" ht="20.25" customHeight="1" x14ac:dyDescent="0.25">
      <c r="B88" s="66" t="s">
        <v>126</v>
      </c>
      <c r="C88" s="167" t="s">
        <v>127</v>
      </c>
      <c r="D88" s="168"/>
      <c r="E88" s="168"/>
      <c r="F88" s="168"/>
      <c r="G88" s="70">
        <v>1681.17</v>
      </c>
      <c r="H88" s="70">
        <v>1800</v>
      </c>
      <c r="I88" s="67">
        <v>928.14</v>
      </c>
      <c r="J88" s="68">
        <f t="shared" si="5"/>
        <v>55.207980156676598</v>
      </c>
      <c r="K88" s="69">
        <f t="shared" si="6"/>
        <v>51.563333333333325</v>
      </c>
      <c r="L88" s="52"/>
      <c r="M88" s="52"/>
    </row>
    <row r="89" spans="2:13" ht="20.25" customHeight="1" x14ac:dyDescent="0.25">
      <c r="B89" s="66" t="s">
        <v>128</v>
      </c>
      <c r="C89" s="167" t="s">
        <v>129</v>
      </c>
      <c r="D89" s="168"/>
      <c r="E89" s="168"/>
      <c r="F89" s="168"/>
      <c r="G89" s="70">
        <v>89.58</v>
      </c>
      <c r="H89" s="70">
        <v>3700</v>
      </c>
      <c r="I89" s="67">
        <v>679.99</v>
      </c>
      <c r="J89" s="68">
        <f t="shared" si="5"/>
        <v>759.08684974324626</v>
      </c>
      <c r="K89" s="69">
        <f t="shared" si="6"/>
        <v>18.378108108108108</v>
      </c>
      <c r="L89" s="52"/>
      <c r="M89" s="52"/>
    </row>
    <row r="90" spans="2:13" ht="20.25" customHeight="1" x14ac:dyDescent="0.25">
      <c r="B90" s="66" t="s">
        <v>130</v>
      </c>
      <c r="C90" s="167" t="s">
        <v>131</v>
      </c>
      <c r="D90" s="168"/>
      <c r="E90" s="168"/>
      <c r="F90" s="168"/>
      <c r="G90" s="70">
        <v>0</v>
      </c>
      <c r="H90" s="70">
        <v>8400</v>
      </c>
      <c r="I90" s="67">
        <v>0</v>
      </c>
      <c r="J90" s="68" t="e">
        <f t="shared" si="5"/>
        <v>#DIV/0!</v>
      </c>
      <c r="K90" s="69">
        <f t="shared" si="6"/>
        <v>0</v>
      </c>
      <c r="L90" s="52"/>
      <c r="M90" s="52"/>
    </row>
    <row r="91" spans="2:13" ht="20.25" customHeight="1" x14ac:dyDescent="0.25">
      <c r="B91" s="66" t="s">
        <v>132</v>
      </c>
      <c r="C91" s="167" t="s">
        <v>133</v>
      </c>
      <c r="D91" s="168"/>
      <c r="E91" s="168"/>
      <c r="F91" s="168"/>
      <c r="G91" s="70">
        <v>31126.51</v>
      </c>
      <c r="H91" s="70">
        <v>136500</v>
      </c>
      <c r="I91" s="67">
        <v>59407.25</v>
      </c>
      <c r="J91" s="68">
        <f t="shared" si="5"/>
        <v>190.85740739967315</v>
      </c>
      <c r="K91" s="69">
        <f t="shared" si="6"/>
        <v>43.521794871794874</v>
      </c>
      <c r="L91" s="52"/>
      <c r="M91" s="52"/>
    </row>
    <row r="92" spans="2:13" ht="20.25" customHeight="1" x14ac:dyDescent="0.25">
      <c r="B92" s="66" t="s">
        <v>134</v>
      </c>
      <c r="C92" s="167" t="s">
        <v>135</v>
      </c>
      <c r="D92" s="168"/>
      <c r="E92" s="168"/>
      <c r="F92" s="168"/>
      <c r="G92" s="70">
        <v>9505.06</v>
      </c>
      <c r="H92" s="70">
        <v>20700</v>
      </c>
      <c r="I92" s="67">
        <v>9180.2900000000009</v>
      </c>
      <c r="J92" s="68">
        <f t="shared" si="5"/>
        <v>96.583188322851214</v>
      </c>
      <c r="K92" s="69">
        <f t="shared" si="6"/>
        <v>44.349227053140098</v>
      </c>
      <c r="L92" s="52"/>
      <c r="M92" s="52"/>
    </row>
    <row r="93" spans="2:13" ht="20.25" customHeight="1" x14ac:dyDescent="0.25">
      <c r="B93" s="66" t="s">
        <v>136</v>
      </c>
      <c r="C93" s="167" t="s">
        <v>137</v>
      </c>
      <c r="D93" s="168"/>
      <c r="E93" s="168"/>
      <c r="F93" s="168"/>
      <c r="G93" s="70">
        <v>7236.15</v>
      </c>
      <c r="H93" s="70">
        <v>39250</v>
      </c>
      <c r="I93" s="67">
        <v>19233.580000000002</v>
      </c>
      <c r="J93" s="68">
        <f t="shared" si="5"/>
        <v>265.79852545898029</v>
      </c>
      <c r="K93" s="69">
        <f t="shared" si="6"/>
        <v>49.002751592356688</v>
      </c>
      <c r="L93" s="52"/>
      <c r="M93" s="52"/>
    </row>
    <row r="94" spans="2:13" ht="20.25" customHeight="1" x14ac:dyDescent="0.25">
      <c r="B94" s="66" t="s">
        <v>138</v>
      </c>
      <c r="C94" s="167" t="s">
        <v>139</v>
      </c>
      <c r="D94" s="168"/>
      <c r="E94" s="168"/>
      <c r="F94" s="168"/>
      <c r="G94" s="70">
        <v>0</v>
      </c>
      <c r="H94" s="70">
        <v>9400</v>
      </c>
      <c r="I94" s="67">
        <v>255</v>
      </c>
      <c r="J94" s="68" t="e">
        <f t="shared" si="5"/>
        <v>#DIV/0!</v>
      </c>
      <c r="K94" s="69">
        <f t="shared" si="6"/>
        <v>2.7127659574468086</v>
      </c>
      <c r="L94" s="52"/>
      <c r="M94" s="52"/>
    </row>
    <row r="95" spans="2:13" ht="20.25" customHeight="1" x14ac:dyDescent="0.25">
      <c r="B95" s="66" t="s">
        <v>140</v>
      </c>
      <c r="C95" s="167" t="s">
        <v>141</v>
      </c>
      <c r="D95" s="168"/>
      <c r="E95" s="168"/>
      <c r="F95" s="168"/>
      <c r="G95" s="70">
        <v>1273.8499999999999</v>
      </c>
      <c r="H95" s="70">
        <v>4700</v>
      </c>
      <c r="I95" s="67">
        <v>5291.93</v>
      </c>
      <c r="J95" s="68">
        <f t="shared" si="5"/>
        <v>415.42803312791932</v>
      </c>
      <c r="K95" s="69">
        <f t="shared" si="6"/>
        <v>112.59425531914896</v>
      </c>
      <c r="L95" s="52"/>
      <c r="M95" s="52"/>
    </row>
    <row r="96" spans="2:13" ht="20.25" customHeight="1" x14ac:dyDescent="0.25">
      <c r="B96" s="66" t="s">
        <v>142</v>
      </c>
      <c r="C96" s="167" t="s">
        <v>143</v>
      </c>
      <c r="D96" s="168"/>
      <c r="E96" s="168"/>
      <c r="F96" s="168"/>
      <c r="G96" s="70">
        <v>5160.74</v>
      </c>
      <c r="H96" s="70">
        <v>43400</v>
      </c>
      <c r="I96" s="67">
        <v>13392.46</v>
      </c>
      <c r="J96" s="68">
        <f t="shared" si="5"/>
        <v>259.50658238934727</v>
      </c>
      <c r="K96" s="69">
        <f t="shared" si="6"/>
        <v>30.858202764976955</v>
      </c>
      <c r="L96" s="52"/>
      <c r="M96" s="52"/>
    </row>
    <row r="97" spans="2:13" ht="20.25" customHeight="1" x14ac:dyDescent="0.25">
      <c r="B97" s="66" t="s">
        <v>144</v>
      </c>
      <c r="C97" s="167" t="s">
        <v>145</v>
      </c>
      <c r="D97" s="168"/>
      <c r="E97" s="168"/>
      <c r="F97" s="168"/>
      <c r="G97" s="70">
        <v>199.28</v>
      </c>
      <c r="H97" s="70">
        <v>1300</v>
      </c>
      <c r="I97" s="67">
        <v>273.5</v>
      </c>
      <c r="J97" s="68">
        <f t="shared" si="5"/>
        <v>137.24407868325974</v>
      </c>
      <c r="K97" s="69">
        <f t="shared" si="6"/>
        <v>21.03846153846154</v>
      </c>
      <c r="L97" s="52"/>
      <c r="M97" s="52"/>
    </row>
    <row r="98" spans="2:13" ht="20.25" customHeight="1" x14ac:dyDescent="0.25">
      <c r="B98" s="66" t="s">
        <v>146</v>
      </c>
      <c r="C98" s="167" t="s">
        <v>147</v>
      </c>
      <c r="D98" s="168"/>
      <c r="E98" s="168"/>
      <c r="F98" s="168"/>
      <c r="G98" s="70">
        <v>155.96</v>
      </c>
      <c r="H98" s="70">
        <v>2000</v>
      </c>
      <c r="I98" s="67">
        <v>3757.1</v>
      </c>
      <c r="J98" s="68">
        <f t="shared" si="5"/>
        <v>2409.0151320851496</v>
      </c>
      <c r="K98" s="69">
        <f t="shared" si="6"/>
        <v>187.85499999999999</v>
      </c>
      <c r="L98" s="52"/>
      <c r="M98" s="52"/>
    </row>
    <row r="99" spans="2:13" ht="20.25" customHeight="1" x14ac:dyDescent="0.25">
      <c r="B99" s="66" t="s">
        <v>148</v>
      </c>
      <c r="C99" s="167" t="s">
        <v>149</v>
      </c>
      <c r="D99" s="168"/>
      <c r="E99" s="168"/>
      <c r="F99" s="168"/>
      <c r="G99" s="70">
        <v>5086.37</v>
      </c>
      <c r="H99" s="70">
        <v>9950</v>
      </c>
      <c r="I99" s="67">
        <v>5216.22</v>
      </c>
      <c r="J99" s="68">
        <f t="shared" si="5"/>
        <v>102.5529011849315</v>
      </c>
      <c r="K99" s="69">
        <f t="shared" si="6"/>
        <v>52.424321608040202</v>
      </c>
      <c r="L99" s="52"/>
      <c r="M99" s="52"/>
    </row>
    <row r="100" spans="2:13" ht="20.25" customHeight="1" x14ac:dyDescent="0.25">
      <c r="B100" s="66" t="s">
        <v>150</v>
      </c>
      <c r="C100" s="167" t="s">
        <v>151</v>
      </c>
      <c r="D100" s="168"/>
      <c r="E100" s="168"/>
      <c r="F100" s="168"/>
      <c r="G100" s="70">
        <v>2509.1</v>
      </c>
      <c r="H100" s="70">
        <v>5800</v>
      </c>
      <c r="I100" s="67">
        <v>2807.17</v>
      </c>
      <c r="J100" s="68">
        <f t="shared" si="5"/>
        <v>111.87955840739707</v>
      </c>
      <c r="K100" s="69">
        <f t="shared" si="6"/>
        <v>48.399482758620692</v>
      </c>
      <c r="L100" s="52"/>
      <c r="M100" s="52"/>
    </row>
    <row r="101" spans="2:13" ht="20.25" customHeight="1" x14ac:dyDescent="0.25">
      <c r="B101" s="66" t="s">
        <v>152</v>
      </c>
      <c r="C101" s="167" t="s">
        <v>153</v>
      </c>
      <c r="D101" s="168"/>
      <c r="E101" s="168"/>
      <c r="F101" s="168"/>
      <c r="G101" s="70">
        <v>15163.39</v>
      </c>
      <c r="H101" s="70">
        <v>37600</v>
      </c>
      <c r="I101" s="67">
        <v>12925.23</v>
      </c>
      <c r="J101" s="68">
        <f t="shared" si="5"/>
        <v>85.239712227938483</v>
      </c>
      <c r="K101" s="69">
        <f t="shared" si="6"/>
        <v>34.375611702127657</v>
      </c>
      <c r="L101" s="52"/>
      <c r="M101" s="52"/>
    </row>
    <row r="102" spans="2:13" ht="20.25" customHeight="1" x14ac:dyDescent="0.25">
      <c r="B102" s="66" t="s">
        <v>154</v>
      </c>
      <c r="C102" s="167" t="s">
        <v>155</v>
      </c>
      <c r="D102" s="168"/>
      <c r="E102" s="168"/>
      <c r="F102" s="168"/>
      <c r="G102" s="70">
        <v>5015.04</v>
      </c>
      <c r="H102" s="70">
        <v>9900</v>
      </c>
      <c r="I102" s="67">
        <v>4606.4399999999996</v>
      </c>
      <c r="J102" s="68">
        <f t="shared" si="5"/>
        <v>91.85250765696783</v>
      </c>
      <c r="K102" s="69">
        <f t="shared" si="6"/>
        <v>46.529696969696964</v>
      </c>
      <c r="L102" s="52"/>
      <c r="M102" s="52"/>
    </row>
    <row r="103" spans="2:13" ht="20.25" customHeight="1" x14ac:dyDescent="0.25">
      <c r="B103" s="66" t="s">
        <v>156</v>
      </c>
      <c r="C103" s="167" t="s">
        <v>157</v>
      </c>
      <c r="D103" s="168"/>
      <c r="E103" s="168"/>
      <c r="F103" s="168"/>
      <c r="G103" s="70">
        <v>6209.81</v>
      </c>
      <c r="H103" s="70">
        <v>16200</v>
      </c>
      <c r="I103" s="67">
        <v>5657.09</v>
      </c>
      <c r="J103" s="68">
        <f t="shared" si="5"/>
        <v>91.099244582362417</v>
      </c>
      <c r="K103" s="69">
        <f t="shared" si="6"/>
        <v>34.920308641975311</v>
      </c>
      <c r="L103" s="52"/>
      <c r="M103" s="52"/>
    </row>
    <row r="104" spans="2:13" ht="20.25" customHeight="1" x14ac:dyDescent="0.25">
      <c r="B104" s="66" t="s">
        <v>158</v>
      </c>
      <c r="C104" s="167" t="s">
        <v>159</v>
      </c>
      <c r="D104" s="168"/>
      <c r="E104" s="168"/>
      <c r="F104" s="168"/>
      <c r="G104" s="70">
        <v>309.08</v>
      </c>
      <c r="H104" s="70">
        <v>3100</v>
      </c>
      <c r="I104" s="67">
        <v>0</v>
      </c>
      <c r="J104" s="68">
        <f t="shared" si="5"/>
        <v>0</v>
      </c>
      <c r="K104" s="69">
        <f t="shared" si="6"/>
        <v>0</v>
      </c>
      <c r="L104" s="52"/>
      <c r="M104" s="52"/>
    </row>
    <row r="105" spans="2:13" ht="20.25" customHeight="1" x14ac:dyDescent="0.25">
      <c r="B105" s="66" t="s">
        <v>160</v>
      </c>
      <c r="C105" s="167" t="s">
        <v>161</v>
      </c>
      <c r="D105" s="168"/>
      <c r="E105" s="168"/>
      <c r="F105" s="168"/>
      <c r="G105" s="70">
        <v>1108.8</v>
      </c>
      <c r="H105" s="70">
        <v>2200</v>
      </c>
      <c r="I105" s="67">
        <v>1435.38</v>
      </c>
      <c r="J105" s="68">
        <f t="shared" si="5"/>
        <v>129.45346320346323</v>
      </c>
      <c r="K105" s="69">
        <f t="shared" si="6"/>
        <v>65.24454545454546</v>
      </c>
      <c r="L105" s="52"/>
      <c r="M105" s="52"/>
    </row>
    <row r="106" spans="2:13" ht="20.25" customHeight="1" x14ac:dyDescent="0.25">
      <c r="B106" s="66" t="s">
        <v>162</v>
      </c>
      <c r="C106" s="167" t="s">
        <v>163</v>
      </c>
      <c r="D106" s="168"/>
      <c r="E106" s="168"/>
      <c r="F106" s="168"/>
      <c r="G106" s="70">
        <v>2520.66</v>
      </c>
      <c r="H106" s="70">
        <v>4900</v>
      </c>
      <c r="I106" s="67">
        <v>1226.32</v>
      </c>
      <c r="J106" s="68">
        <f t="shared" si="5"/>
        <v>48.650750200344355</v>
      </c>
      <c r="K106" s="69">
        <f t="shared" si="6"/>
        <v>25.026938775510203</v>
      </c>
      <c r="L106" s="52"/>
      <c r="M106" s="52"/>
    </row>
    <row r="107" spans="2:13" ht="20.25" customHeight="1" x14ac:dyDescent="0.25">
      <c r="B107" s="66" t="s">
        <v>164</v>
      </c>
      <c r="C107" s="167" t="s">
        <v>165</v>
      </c>
      <c r="D107" s="168"/>
      <c r="E107" s="168"/>
      <c r="F107" s="168"/>
      <c r="G107" s="70">
        <v>0</v>
      </c>
      <c r="H107" s="70">
        <v>1300</v>
      </c>
      <c r="I107" s="67">
        <v>0</v>
      </c>
      <c r="J107" s="68" t="e">
        <f t="shared" si="5"/>
        <v>#DIV/0!</v>
      </c>
      <c r="K107" s="69">
        <f t="shared" si="6"/>
        <v>0</v>
      </c>
      <c r="L107" s="52"/>
      <c r="M107" s="52"/>
    </row>
    <row r="108" spans="2:13" ht="20.25" customHeight="1" x14ac:dyDescent="0.25">
      <c r="B108" s="66" t="s">
        <v>166</v>
      </c>
      <c r="C108" s="167" t="s">
        <v>167</v>
      </c>
      <c r="D108" s="168"/>
      <c r="E108" s="168"/>
      <c r="F108" s="168"/>
      <c r="G108" s="70">
        <v>868.85</v>
      </c>
      <c r="H108" s="70">
        <v>9900</v>
      </c>
      <c r="I108" s="67">
        <v>921.71</v>
      </c>
      <c r="J108" s="68">
        <f t="shared" si="5"/>
        <v>106.08390401104909</v>
      </c>
      <c r="K108" s="69">
        <f t="shared" si="6"/>
        <v>9.3102020202020199</v>
      </c>
      <c r="L108" s="52"/>
      <c r="M108" s="52"/>
    </row>
    <row r="109" spans="2:13" ht="20.25" customHeight="1" x14ac:dyDescent="0.25">
      <c r="B109" s="66" t="s">
        <v>168</v>
      </c>
      <c r="C109" s="167" t="s">
        <v>169</v>
      </c>
      <c r="D109" s="168"/>
      <c r="E109" s="168"/>
      <c r="F109" s="168"/>
      <c r="G109" s="70">
        <v>868.85</v>
      </c>
      <c r="H109" s="70">
        <v>9900</v>
      </c>
      <c r="I109" s="67">
        <v>921.71</v>
      </c>
      <c r="J109" s="68">
        <f t="shared" si="5"/>
        <v>106.08390401104909</v>
      </c>
      <c r="K109" s="69">
        <f t="shared" si="6"/>
        <v>9.3102020202020199</v>
      </c>
      <c r="L109" s="52"/>
      <c r="M109" s="52"/>
    </row>
    <row r="110" spans="2:13" ht="20.25" customHeight="1" x14ac:dyDescent="0.25">
      <c r="B110" s="66" t="s">
        <v>170</v>
      </c>
      <c r="C110" s="167" t="s">
        <v>171</v>
      </c>
      <c r="D110" s="168"/>
      <c r="E110" s="168"/>
      <c r="F110" s="168"/>
      <c r="G110" s="70">
        <v>868.85</v>
      </c>
      <c r="H110" s="70">
        <v>1900</v>
      </c>
      <c r="I110" s="67">
        <v>921.71</v>
      </c>
      <c r="J110" s="68">
        <f t="shared" si="5"/>
        <v>106.08390401104909</v>
      </c>
      <c r="K110" s="69">
        <f t="shared" si="6"/>
        <v>48.511052631578949</v>
      </c>
      <c r="L110" s="52"/>
      <c r="M110" s="52"/>
    </row>
    <row r="111" spans="2:13" ht="20.25" customHeight="1" x14ac:dyDescent="0.25">
      <c r="B111" s="66" t="s">
        <v>172</v>
      </c>
      <c r="C111" s="167" t="s">
        <v>173</v>
      </c>
      <c r="D111" s="168"/>
      <c r="E111" s="168"/>
      <c r="F111" s="168"/>
      <c r="G111" s="70">
        <v>0</v>
      </c>
      <c r="H111" s="70">
        <v>0</v>
      </c>
      <c r="I111" s="67">
        <v>0</v>
      </c>
      <c r="J111" s="68" t="e">
        <f t="shared" si="5"/>
        <v>#DIV/0!</v>
      </c>
      <c r="K111" s="69" t="e">
        <f t="shared" si="6"/>
        <v>#DIV/0!</v>
      </c>
      <c r="L111" s="52"/>
      <c r="M111" s="52"/>
    </row>
    <row r="112" spans="2:13" ht="20.25" customHeight="1" x14ac:dyDescent="0.25">
      <c r="B112" s="66" t="s">
        <v>174</v>
      </c>
      <c r="C112" s="167" t="s">
        <v>175</v>
      </c>
      <c r="D112" s="168"/>
      <c r="E112" s="168"/>
      <c r="F112" s="168"/>
      <c r="G112" s="70">
        <v>0</v>
      </c>
      <c r="H112" s="70">
        <v>7900</v>
      </c>
      <c r="I112" s="67">
        <v>0</v>
      </c>
      <c r="J112" s="68" t="e">
        <f t="shared" si="5"/>
        <v>#DIV/0!</v>
      </c>
      <c r="K112" s="69">
        <f t="shared" si="6"/>
        <v>0</v>
      </c>
      <c r="L112" s="52"/>
      <c r="M112" s="52"/>
    </row>
    <row r="113" spans="2:13" ht="20.25" customHeight="1" x14ac:dyDescent="0.25">
      <c r="B113" s="66" t="s">
        <v>176</v>
      </c>
      <c r="C113" s="167" t="s">
        <v>177</v>
      </c>
      <c r="D113" s="168"/>
      <c r="E113" s="168"/>
      <c r="F113" s="168"/>
      <c r="G113" s="70">
        <v>0</v>
      </c>
      <c r="H113" s="70">
        <v>100</v>
      </c>
      <c r="I113" s="67">
        <v>0</v>
      </c>
      <c r="J113" s="68" t="e">
        <f t="shared" si="5"/>
        <v>#DIV/0!</v>
      </c>
      <c r="K113" s="69">
        <f t="shared" si="6"/>
        <v>0</v>
      </c>
      <c r="L113" s="52"/>
      <c r="M113" s="52"/>
    </row>
    <row r="114" spans="2:13" ht="20.25" customHeight="1" x14ac:dyDescent="0.25">
      <c r="B114" s="66" t="s">
        <v>178</v>
      </c>
      <c r="C114" s="167" t="s">
        <v>179</v>
      </c>
      <c r="D114" s="168"/>
      <c r="E114" s="168"/>
      <c r="F114" s="168"/>
      <c r="G114" s="70">
        <v>0</v>
      </c>
      <c r="H114" s="70">
        <v>0</v>
      </c>
      <c r="I114" s="67">
        <v>0</v>
      </c>
      <c r="J114" s="68" t="e">
        <f t="shared" si="5"/>
        <v>#DIV/0!</v>
      </c>
      <c r="K114" s="69" t="e">
        <f t="shared" si="6"/>
        <v>#DIV/0!</v>
      </c>
      <c r="L114" s="52"/>
      <c r="M114" s="52"/>
    </row>
    <row r="115" spans="2:13" ht="20.25" customHeight="1" x14ac:dyDescent="0.25">
      <c r="B115" s="66" t="s">
        <v>180</v>
      </c>
      <c r="C115" s="167" t="s">
        <v>181</v>
      </c>
      <c r="D115" s="168"/>
      <c r="E115" s="168"/>
      <c r="F115" s="168"/>
      <c r="G115" s="70">
        <v>0</v>
      </c>
      <c r="H115" s="70">
        <v>0</v>
      </c>
      <c r="I115" s="67">
        <v>0</v>
      </c>
      <c r="J115" s="68" t="e">
        <f t="shared" si="5"/>
        <v>#DIV/0!</v>
      </c>
      <c r="K115" s="69" t="e">
        <f t="shared" si="6"/>
        <v>#DIV/0!</v>
      </c>
      <c r="L115" s="52"/>
      <c r="M115" s="52"/>
    </row>
    <row r="116" spans="2:13" ht="20.25" customHeight="1" x14ac:dyDescent="0.25">
      <c r="B116" s="66" t="s">
        <v>182</v>
      </c>
      <c r="C116" s="167" t="s">
        <v>183</v>
      </c>
      <c r="D116" s="168"/>
      <c r="E116" s="168"/>
      <c r="F116" s="168"/>
      <c r="G116" s="70">
        <v>0</v>
      </c>
      <c r="H116" s="70">
        <v>0</v>
      </c>
      <c r="I116" s="67">
        <v>0</v>
      </c>
      <c r="J116" s="68" t="e">
        <f t="shared" si="5"/>
        <v>#DIV/0!</v>
      </c>
      <c r="K116" s="69" t="e">
        <f t="shared" si="6"/>
        <v>#DIV/0!</v>
      </c>
      <c r="L116" s="52"/>
      <c r="M116" s="52"/>
    </row>
    <row r="117" spans="2:13" ht="20.25" customHeight="1" x14ac:dyDescent="0.25">
      <c r="B117" s="66" t="s">
        <v>184</v>
      </c>
      <c r="C117" s="167" t="s">
        <v>185</v>
      </c>
      <c r="D117" s="168"/>
      <c r="E117" s="168"/>
      <c r="F117" s="168"/>
      <c r="G117" s="70">
        <v>0</v>
      </c>
      <c r="H117" s="70">
        <v>0</v>
      </c>
      <c r="I117" s="67">
        <v>60</v>
      </c>
      <c r="J117" s="68" t="e">
        <f t="shared" si="5"/>
        <v>#DIV/0!</v>
      </c>
      <c r="K117" s="69" t="e">
        <f t="shared" si="6"/>
        <v>#DIV/0!</v>
      </c>
      <c r="L117" s="52"/>
      <c r="M117" s="52"/>
    </row>
    <row r="118" spans="2:13" ht="20.25" customHeight="1" x14ac:dyDescent="0.25">
      <c r="B118" s="66" t="s">
        <v>186</v>
      </c>
      <c r="C118" s="167" t="s">
        <v>187</v>
      </c>
      <c r="D118" s="168"/>
      <c r="E118" s="168"/>
      <c r="F118" s="168"/>
      <c r="G118" s="70">
        <v>0</v>
      </c>
      <c r="H118" s="70">
        <v>0</v>
      </c>
      <c r="I118" s="67">
        <v>60</v>
      </c>
      <c r="J118" s="68" t="e">
        <f t="shared" si="5"/>
        <v>#DIV/0!</v>
      </c>
      <c r="K118" s="69" t="e">
        <f t="shared" si="6"/>
        <v>#DIV/0!</v>
      </c>
      <c r="L118" s="52"/>
      <c r="M118" s="52"/>
    </row>
    <row r="119" spans="2:13" ht="20.25" customHeight="1" x14ac:dyDescent="0.25">
      <c r="B119" s="66" t="s">
        <v>188</v>
      </c>
      <c r="C119" s="167" t="s">
        <v>189</v>
      </c>
      <c r="D119" s="168"/>
      <c r="E119" s="168"/>
      <c r="F119" s="168"/>
      <c r="G119" s="70">
        <v>0</v>
      </c>
      <c r="H119" s="70">
        <v>0</v>
      </c>
      <c r="I119" s="67">
        <v>60</v>
      </c>
      <c r="J119" s="68" t="e">
        <f t="shared" si="5"/>
        <v>#DIV/0!</v>
      </c>
      <c r="K119" s="69" t="e">
        <f t="shared" si="6"/>
        <v>#DIV/0!</v>
      </c>
      <c r="L119" s="52"/>
      <c r="M119" s="52"/>
    </row>
    <row r="120" spans="2:13" s="41" customFormat="1" ht="20.25" customHeight="1" x14ac:dyDescent="0.25">
      <c r="B120" s="66" t="s">
        <v>186</v>
      </c>
      <c r="C120" s="66" t="s">
        <v>187</v>
      </c>
      <c r="D120" s="74"/>
      <c r="E120" s="74"/>
      <c r="F120" s="74"/>
      <c r="G120" s="70">
        <v>0</v>
      </c>
      <c r="H120" s="70">
        <v>0</v>
      </c>
      <c r="I120" s="67">
        <v>0</v>
      </c>
      <c r="J120" s="68" t="e">
        <f t="shared" si="5"/>
        <v>#DIV/0!</v>
      </c>
      <c r="K120" s="69" t="e">
        <f t="shared" si="6"/>
        <v>#DIV/0!</v>
      </c>
      <c r="L120" s="52"/>
      <c r="M120" s="52"/>
    </row>
    <row r="121" spans="2:13" s="41" customFormat="1" ht="20.25" customHeight="1" x14ac:dyDescent="0.25">
      <c r="B121" s="66" t="s">
        <v>188</v>
      </c>
      <c r="C121" s="66" t="s">
        <v>189</v>
      </c>
      <c r="D121" s="74"/>
      <c r="E121" s="74"/>
      <c r="F121" s="74"/>
      <c r="G121" s="70">
        <v>0</v>
      </c>
      <c r="H121" s="70">
        <v>0</v>
      </c>
      <c r="I121" s="67">
        <v>0</v>
      </c>
      <c r="J121" s="68" t="e">
        <f t="shared" si="5"/>
        <v>#DIV/0!</v>
      </c>
      <c r="K121" s="69" t="e">
        <f t="shared" si="6"/>
        <v>#DIV/0!</v>
      </c>
      <c r="L121" s="52"/>
      <c r="M121" s="52"/>
    </row>
    <row r="122" spans="2:13" ht="20.25" customHeight="1" x14ac:dyDescent="0.25">
      <c r="B122" s="66" t="s">
        <v>190</v>
      </c>
      <c r="C122" s="167" t="s">
        <v>191</v>
      </c>
      <c r="D122" s="168"/>
      <c r="E122" s="168"/>
      <c r="F122" s="168"/>
      <c r="G122" s="70">
        <v>25597.88</v>
      </c>
      <c r="H122" s="70">
        <v>42900</v>
      </c>
      <c r="I122" s="67">
        <v>6294.88</v>
      </c>
      <c r="J122" s="68">
        <f t="shared" si="5"/>
        <v>24.591411476262877</v>
      </c>
      <c r="K122" s="69">
        <f t="shared" si="6"/>
        <v>14.673379953379953</v>
      </c>
      <c r="L122" s="52"/>
      <c r="M122" s="52"/>
    </row>
    <row r="123" spans="2:13" ht="20.25" customHeight="1" x14ac:dyDescent="0.25">
      <c r="B123" s="66" t="s">
        <v>192</v>
      </c>
      <c r="C123" s="167" t="s">
        <v>193</v>
      </c>
      <c r="D123" s="168"/>
      <c r="E123" s="168"/>
      <c r="F123" s="168"/>
      <c r="G123" s="70">
        <v>0</v>
      </c>
      <c r="H123" s="70">
        <v>500</v>
      </c>
      <c r="I123" s="67">
        <v>0</v>
      </c>
      <c r="J123" s="68" t="e">
        <f t="shared" si="5"/>
        <v>#DIV/0!</v>
      </c>
      <c r="K123" s="69">
        <f t="shared" si="6"/>
        <v>0</v>
      </c>
      <c r="L123" s="52"/>
      <c r="M123" s="52"/>
    </row>
    <row r="124" spans="2:13" ht="20.25" customHeight="1" x14ac:dyDescent="0.25">
      <c r="B124" s="66" t="s">
        <v>194</v>
      </c>
      <c r="C124" s="167" t="s">
        <v>195</v>
      </c>
      <c r="D124" s="168"/>
      <c r="E124" s="168"/>
      <c r="F124" s="168"/>
      <c r="G124" s="70">
        <v>0</v>
      </c>
      <c r="H124" s="70">
        <v>500</v>
      </c>
      <c r="I124" s="67">
        <v>0</v>
      </c>
      <c r="J124" s="68" t="e">
        <f t="shared" si="5"/>
        <v>#DIV/0!</v>
      </c>
      <c r="K124" s="69">
        <f t="shared" si="6"/>
        <v>0</v>
      </c>
      <c r="L124" s="52"/>
      <c r="M124" s="52"/>
    </row>
    <row r="125" spans="2:13" ht="20.25" customHeight="1" x14ac:dyDescent="0.25">
      <c r="B125" s="66" t="s">
        <v>196</v>
      </c>
      <c r="C125" s="167" t="s">
        <v>197</v>
      </c>
      <c r="D125" s="168"/>
      <c r="E125" s="168"/>
      <c r="F125" s="168"/>
      <c r="G125" s="70">
        <v>0</v>
      </c>
      <c r="H125" s="70">
        <v>500</v>
      </c>
      <c r="I125" s="67">
        <v>0</v>
      </c>
      <c r="J125" s="68" t="e">
        <f t="shared" si="5"/>
        <v>#DIV/0!</v>
      </c>
      <c r="K125" s="69">
        <f t="shared" si="6"/>
        <v>0</v>
      </c>
      <c r="L125" s="52"/>
      <c r="M125" s="52"/>
    </row>
    <row r="126" spans="2:13" ht="20.25" customHeight="1" x14ac:dyDescent="0.25">
      <c r="B126" s="66" t="s">
        <v>198</v>
      </c>
      <c r="C126" s="167" t="s">
        <v>199</v>
      </c>
      <c r="D126" s="168"/>
      <c r="E126" s="168"/>
      <c r="F126" s="168"/>
      <c r="G126" s="70">
        <v>25597.88</v>
      </c>
      <c r="H126" s="70">
        <v>42400</v>
      </c>
      <c r="I126" s="67">
        <v>6294.88</v>
      </c>
      <c r="J126" s="68">
        <f t="shared" si="5"/>
        <v>24.591411476262877</v>
      </c>
      <c r="K126" s="69">
        <f t="shared" si="6"/>
        <v>14.846415094339624</v>
      </c>
      <c r="L126" s="52"/>
      <c r="M126" s="52"/>
    </row>
    <row r="127" spans="2:13" ht="20.25" customHeight="1" x14ac:dyDescent="0.25">
      <c r="B127" s="66" t="s">
        <v>200</v>
      </c>
      <c r="C127" s="167" t="s">
        <v>201</v>
      </c>
      <c r="D127" s="168"/>
      <c r="E127" s="168"/>
      <c r="F127" s="168"/>
      <c r="G127" s="70">
        <v>25597.88</v>
      </c>
      <c r="H127" s="70">
        <v>42400</v>
      </c>
      <c r="I127" s="67">
        <v>6294.88</v>
      </c>
      <c r="J127" s="68">
        <f t="shared" si="5"/>
        <v>24.591411476262877</v>
      </c>
      <c r="K127" s="69">
        <f t="shared" si="6"/>
        <v>14.846415094339624</v>
      </c>
      <c r="L127" s="52"/>
      <c r="M127" s="52"/>
    </row>
    <row r="128" spans="2:13" ht="20.25" customHeight="1" x14ac:dyDescent="0.25">
      <c r="B128" s="66" t="s">
        <v>202</v>
      </c>
      <c r="C128" s="167" t="s">
        <v>81</v>
      </c>
      <c r="D128" s="168"/>
      <c r="E128" s="168"/>
      <c r="F128" s="168"/>
      <c r="G128" s="70">
        <v>0</v>
      </c>
      <c r="H128" s="70">
        <v>40300</v>
      </c>
      <c r="I128" s="67">
        <v>4543.88</v>
      </c>
      <c r="J128" s="68" t="e">
        <f t="shared" si="5"/>
        <v>#DIV/0!</v>
      </c>
      <c r="K128" s="69">
        <f t="shared" si="6"/>
        <v>11.275136476426798</v>
      </c>
      <c r="L128" s="52"/>
      <c r="M128" s="52"/>
    </row>
    <row r="129" spans="2:16" ht="20.25" customHeight="1" x14ac:dyDescent="0.25">
      <c r="B129" s="66" t="s">
        <v>203</v>
      </c>
      <c r="C129" s="167" t="s">
        <v>204</v>
      </c>
      <c r="D129" s="168"/>
      <c r="E129" s="168"/>
      <c r="F129" s="168"/>
      <c r="G129" s="70">
        <v>9472.8799999999992</v>
      </c>
      <c r="H129" s="70">
        <v>2100</v>
      </c>
      <c r="I129" s="67">
        <v>1751</v>
      </c>
      <c r="J129" s="68">
        <f t="shared" si="5"/>
        <v>18.484346893447402</v>
      </c>
      <c r="K129" s="69">
        <f t="shared" si="6"/>
        <v>83.38095238095238</v>
      </c>
      <c r="L129" s="52"/>
      <c r="M129" s="52"/>
    </row>
    <row r="130" spans="2:16" ht="20.25" customHeight="1" x14ac:dyDescent="0.25">
      <c r="B130" s="66" t="s">
        <v>205</v>
      </c>
      <c r="C130" s="167" t="s">
        <v>206</v>
      </c>
      <c r="D130" s="168"/>
      <c r="E130" s="168"/>
      <c r="F130" s="168"/>
      <c r="G130" s="70">
        <v>0</v>
      </c>
      <c r="H130" s="70">
        <v>0</v>
      </c>
      <c r="I130" s="67">
        <v>0</v>
      </c>
      <c r="J130" s="68" t="e">
        <f t="shared" si="5"/>
        <v>#DIV/0!</v>
      </c>
      <c r="K130" s="69" t="e">
        <f t="shared" si="6"/>
        <v>#DIV/0!</v>
      </c>
      <c r="L130" s="52"/>
      <c r="M130" s="52"/>
    </row>
    <row r="131" spans="2:16" ht="20.25" customHeight="1" x14ac:dyDescent="0.25">
      <c r="B131" s="66" t="s">
        <v>207</v>
      </c>
      <c r="C131" s="167" t="s">
        <v>208</v>
      </c>
      <c r="D131" s="168"/>
      <c r="E131" s="168"/>
      <c r="F131" s="168"/>
      <c r="G131" s="70">
        <v>16125</v>
      </c>
      <c r="H131" s="70">
        <v>22000</v>
      </c>
      <c r="I131" s="67">
        <v>0</v>
      </c>
      <c r="J131" s="68">
        <f t="shared" si="5"/>
        <v>0</v>
      </c>
      <c r="K131" s="69">
        <f t="shared" si="6"/>
        <v>0</v>
      </c>
      <c r="L131" s="52"/>
      <c r="M131" s="52"/>
    </row>
    <row r="132" spans="2:16" ht="20.25" customHeight="1" x14ac:dyDescent="0.25">
      <c r="B132" s="66" t="s">
        <v>209</v>
      </c>
      <c r="C132" s="167" t="s">
        <v>210</v>
      </c>
      <c r="D132" s="168"/>
      <c r="E132" s="168"/>
      <c r="F132" s="168"/>
      <c r="G132" s="70">
        <v>0</v>
      </c>
      <c r="H132" s="70">
        <v>0</v>
      </c>
      <c r="I132" s="67">
        <v>0</v>
      </c>
      <c r="J132" s="68" t="e">
        <f t="shared" si="5"/>
        <v>#DIV/0!</v>
      </c>
      <c r="K132" s="69" t="e">
        <f t="shared" si="6"/>
        <v>#DIV/0!</v>
      </c>
      <c r="L132" s="52"/>
      <c r="M132" s="52"/>
    </row>
    <row r="133" spans="2:16" ht="20.25" customHeight="1" x14ac:dyDescent="0.25">
      <c r="B133" s="66" t="s">
        <v>211</v>
      </c>
      <c r="C133" s="167" t="s">
        <v>212</v>
      </c>
      <c r="D133" s="168"/>
      <c r="E133" s="168"/>
      <c r="F133" s="168"/>
      <c r="G133" s="70">
        <v>0</v>
      </c>
      <c r="H133" s="70">
        <v>0</v>
      </c>
      <c r="I133" s="67">
        <v>0</v>
      </c>
      <c r="J133" s="68" t="e">
        <f t="shared" si="5"/>
        <v>#DIV/0!</v>
      </c>
      <c r="K133" s="69" t="e">
        <f t="shared" si="6"/>
        <v>#DIV/0!</v>
      </c>
      <c r="L133" s="52"/>
      <c r="M133" s="52"/>
    </row>
    <row r="134" spans="2:16" ht="20.25" customHeight="1" x14ac:dyDescent="0.25">
      <c r="B134" s="66" t="s">
        <v>213</v>
      </c>
      <c r="C134" s="167" t="s">
        <v>85</v>
      </c>
      <c r="D134" s="168"/>
      <c r="E134" s="168"/>
      <c r="F134" s="168"/>
      <c r="G134" s="70">
        <v>0</v>
      </c>
      <c r="H134" s="70">
        <v>0</v>
      </c>
      <c r="I134" s="67">
        <v>0</v>
      </c>
      <c r="J134" s="68" t="e">
        <f t="shared" si="5"/>
        <v>#DIV/0!</v>
      </c>
      <c r="K134" s="69" t="e">
        <f t="shared" si="6"/>
        <v>#DIV/0!</v>
      </c>
      <c r="L134" s="52"/>
      <c r="M134" s="52"/>
    </row>
    <row r="135" spans="2:16" ht="20.25" customHeight="1" x14ac:dyDescent="0.25">
      <c r="B135" s="66" t="s">
        <v>214</v>
      </c>
      <c r="C135" s="167" t="s">
        <v>215</v>
      </c>
      <c r="D135" s="168"/>
      <c r="E135" s="168"/>
      <c r="F135" s="168"/>
      <c r="G135" s="70">
        <v>0</v>
      </c>
      <c r="H135" s="70">
        <v>0</v>
      </c>
      <c r="I135" s="67">
        <v>0</v>
      </c>
      <c r="J135" s="68" t="e">
        <f t="shared" si="5"/>
        <v>#DIV/0!</v>
      </c>
      <c r="K135" s="69" t="e">
        <f t="shared" si="6"/>
        <v>#DIV/0!</v>
      </c>
      <c r="L135" s="52"/>
      <c r="M135" s="52"/>
    </row>
    <row r="136" spans="2:16" ht="20.25" customHeight="1" x14ac:dyDescent="0.25">
      <c r="B136" s="66" t="s">
        <v>216</v>
      </c>
      <c r="C136" s="167" t="s">
        <v>217</v>
      </c>
      <c r="D136" s="168"/>
      <c r="E136" s="168"/>
      <c r="F136" s="168"/>
      <c r="G136" s="70">
        <v>0</v>
      </c>
      <c r="H136" s="70">
        <v>0</v>
      </c>
      <c r="I136" s="67">
        <v>0</v>
      </c>
      <c r="J136" s="68" t="e">
        <f t="shared" si="5"/>
        <v>#DIV/0!</v>
      </c>
      <c r="K136" s="69" t="e">
        <f t="shared" si="6"/>
        <v>#DIV/0!</v>
      </c>
      <c r="L136" s="52"/>
      <c r="M136" s="52"/>
    </row>
    <row r="137" spans="2:16" ht="20.25" customHeight="1" x14ac:dyDescent="0.25">
      <c r="B137" s="74"/>
      <c r="C137" s="74"/>
      <c r="D137" s="74"/>
      <c r="E137" s="74"/>
      <c r="F137" s="74"/>
      <c r="G137" s="74"/>
      <c r="H137" s="73"/>
      <c r="I137" s="80"/>
      <c r="J137" s="86"/>
      <c r="K137" s="73"/>
      <c r="L137" s="52"/>
      <c r="M137" s="52"/>
    </row>
    <row r="138" spans="2:16" ht="15" customHeight="1" x14ac:dyDescent="0.25">
      <c r="B138" s="66"/>
      <c r="C138" s="66"/>
      <c r="D138" s="74"/>
      <c r="E138" s="74"/>
      <c r="F138" s="74"/>
      <c r="G138" s="70"/>
      <c r="H138" s="70"/>
      <c r="I138" s="67"/>
      <c r="J138" s="68"/>
      <c r="K138" s="69"/>
      <c r="L138" s="54"/>
      <c r="M138" s="52"/>
      <c r="N138" s="45"/>
      <c r="P138" s="41"/>
    </row>
    <row r="139" spans="2:16" x14ac:dyDescent="0.25">
      <c r="B139" s="178" t="s">
        <v>251</v>
      </c>
      <c r="C139" s="178"/>
      <c r="D139" s="178"/>
      <c r="E139" s="178"/>
      <c r="F139" s="178"/>
      <c r="G139" s="179"/>
      <c r="H139" s="179"/>
      <c r="I139" s="179"/>
      <c r="J139" s="179"/>
      <c r="K139" s="179"/>
      <c r="L139" s="54"/>
      <c r="M139" s="54"/>
      <c r="N139" s="45"/>
      <c r="O139" s="41"/>
      <c r="P139" s="41"/>
    </row>
    <row r="140" spans="2:16" ht="15.75" thickBot="1" x14ac:dyDescent="0.3">
      <c r="B140" s="66"/>
      <c r="C140" s="66"/>
      <c r="D140" s="74"/>
      <c r="E140" s="74"/>
      <c r="F140" s="74"/>
      <c r="G140" s="75"/>
      <c r="H140" s="75"/>
      <c r="I140" s="76"/>
      <c r="J140" s="77"/>
      <c r="K140" s="78"/>
      <c r="L140" s="54"/>
      <c r="M140" s="54"/>
      <c r="N140" s="45"/>
    </row>
    <row r="141" spans="2:16" ht="40.5" thickTop="1" thickBot="1" x14ac:dyDescent="0.3">
      <c r="B141" s="57" t="s">
        <v>218</v>
      </c>
      <c r="C141" s="171" t="s">
        <v>219</v>
      </c>
      <c r="D141" s="172"/>
      <c r="E141" s="172"/>
      <c r="F141" s="172"/>
      <c r="G141" s="42" t="s">
        <v>25</v>
      </c>
      <c r="H141" s="42" t="s">
        <v>245</v>
      </c>
      <c r="I141" s="47" t="s">
        <v>6</v>
      </c>
      <c r="J141" s="48" t="s">
        <v>7</v>
      </c>
      <c r="K141" s="48" t="s">
        <v>7</v>
      </c>
      <c r="L141" s="52"/>
      <c r="M141" s="52"/>
    </row>
    <row r="142" spans="2:16" ht="27" thickTop="1" thickBot="1" x14ac:dyDescent="0.3">
      <c r="B142" s="79">
        <v>1</v>
      </c>
      <c r="C142" s="173">
        <v>2</v>
      </c>
      <c r="D142" s="174"/>
      <c r="E142" s="174"/>
      <c r="F142" s="174"/>
      <c r="G142" s="79">
        <v>3</v>
      </c>
      <c r="H142" s="79">
        <v>4</v>
      </c>
      <c r="I142" s="43">
        <v>5</v>
      </c>
      <c r="J142" s="44" t="s">
        <v>246</v>
      </c>
      <c r="K142" s="44" t="s">
        <v>247</v>
      </c>
      <c r="L142" s="52"/>
      <c r="M142" s="52"/>
    </row>
    <row r="143" spans="2:16" ht="15.75" thickTop="1" x14ac:dyDescent="0.25">
      <c r="B143" s="66" t="s">
        <v>230</v>
      </c>
      <c r="C143" s="167" t="s">
        <v>231</v>
      </c>
      <c r="D143" s="168"/>
      <c r="E143" s="168"/>
      <c r="F143" s="168"/>
      <c r="G143" s="70">
        <v>0</v>
      </c>
      <c r="H143" s="70">
        <v>0</v>
      </c>
      <c r="I143" s="80">
        <v>0</v>
      </c>
      <c r="J143" s="68" t="e">
        <f t="shared" ref="J143:J145" si="7">I143/G143*100</f>
        <v>#DIV/0!</v>
      </c>
      <c r="K143" s="69" t="e">
        <f t="shared" ref="K143:K145" si="8">I143/H143*100</f>
        <v>#DIV/0!</v>
      </c>
      <c r="L143" s="52"/>
      <c r="M143" s="52"/>
    </row>
    <row r="144" spans="2:16" x14ac:dyDescent="0.25">
      <c r="B144" s="66" t="s">
        <v>232</v>
      </c>
      <c r="C144" s="167" t="s">
        <v>233</v>
      </c>
      <c r="D144" s="168"/>
      <c r="E144" s="168"/>
      <c r="F144" s="168"/>
      <c r="G144" s="70">
        <v>0</v>
      </c>
      <c r="H144" s="70">
        <v>0</v>
      </c>
      <c r="I144" s="80">
        <v>0</v>
      </c>
      <c r="J144" s="68" t="e">
        <f t="shared" si="7"/>
        <v>#DIV/0!</v>
      </c>
      <c r="K144" s="69" t="e">
        <f t="shared" si="8"/>
        <v>#DIV/0!</v>
      </c>
      <c r="L144" s="52"/>
      <c r="M144" s="52"/>
    </row>
    <row r="145" spans="2:13" x14ac:dyDescent="0.25">
      <c r="B145" s="66">
        <v>9222</v>
      </c>
      <c r="C145" s="167" t="s">
        <v>249</v>
      </c>
      <c r="D145" s="168"/>
      <c r="E145" s="168"/>
      <c r="F145" s="168"/>
      <c r="G145" s="70">
        <v>0</v>
      </c>
      <c r="H145" s="70">
        <v>0</v>
      </c>
      <c r="I145" s="80">
        <v>0</v>
      </c>
      <c r="J145" s="68" t="e">
        <f t="shared" si="7"/>
        <v>#DIV/0!</v>
      </c>
      <c r="K145" s="69" t="e">
        <f t="shared" si="8"/>
        <v>#DIV/0!</v>
      </c>
      <c r="L145" s="52"/>
      <c r="M145" s="52"/>
    </row>
    <row r="146" spans="2:13" x14ac:dyDescent="0.25">
      <c r="B146" s="175" t="s">
        <v>248</v>
      </c>
      <c r="C146" s="176"/>
      <c r="D146" s="176"/>
      <c r="E146" s="176"/>
      <c r="F146" s="176"/>
      <c r="G146" s="70">
        <f>G67+G143</f>
        <v>1187111.04</v>
      </c>
      <c r="H146" s="70">
        <f t="shared" ref="H146:I146" si="9">H67+H143</f>
        <v>2922200</v>
      </c>
      <c r="I146" s="70">
        <f t="shared" si="9"/>
        <v>1652931.58</v>
      </c>
      <c r="J146" s="68">
        <f t="shared" ref="J146" si="10">I146/G146*100</f>
        <v>139.23984566768075</v>
      </c>
      <c r="K146" s="69">
        <f t="shared" ref="K146" si="11">I146/H146*100</f>
        <v>56.564628704400796</v>
      </c>
      <c r="L146" s="52"/>
      <c r="M146" s="52"/>
    </row>
    <row r="147" spans="2:13" x14ac:dyDescent="0.25"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</row>
    <row r="148" spans="2:13" x14ac:dyDescent="0.25"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</row>
    <row r="149" spans="2:13" x14ac:dyDescent="0.25">
      <c r="B149" s="52"/>
      <c r="C149" s="52"/>
      <c r="D149" s="52"/>
      <c r="E149" s="52"/>
      <c r="F149" s="52"/>
      <c r="G149" s="52"/>
      <c r="H149" s="54"/>
      <c r="I149" s="52"/>
      <c r="J149" s="52"/>
      <c r="K149" s="52"/>
      <c r="L149" s="52"/>
      <c r="M149" s="52"/>
    </row>
  </sheetData>
  <mergeCells count="132">
    <mergeCell ref="C11:F11"/>
    <mergeCell ref="C40:F40"/>
    <mergeCell ref="C41:F41"/>
    <mergeCell ref="C42:F42"/>
    <mergeCell ref="C32:F32"/>
    <mergeCell ref="C33:F33"/>
    <mergeCell ref="C58:F58"/>
    <mergeCell ref="C59:F59"/>
    <mergeCell ref="C49:F49"/>
    <mergeCell ref="C48:F48"/>
    <mergeCell ref="C50:F50"/>
    <mergeCell ref="C16:F16"/>
    <mergeCell ref="C17:F17"/>
    <mergeCell ref="C14:F14"/>
    <mergeCell ref="C15:F15"/>
    <mergeCell ref="C12:F12"/>
    <mergeCell ref="C13:F13"/>
    <mergeCell ref="C22:F22"/>
    <mergeCell ref="C23:F23"/>
    <mergeCell ref="C20:F20"/>
    <mergeCell ref="C21:F21"/>
    <mergeCell ref="C18:F18"/>
    <mergeCell ref="C19:F19"/>
    <mergeCell ref="C28:F28"/>
    <mergeCell ref="C72:F72"/>
    <mergeCell ref="C73:F73"/>
    <mergeCell ref="C60:F60"/>
    <mergeCell ref="C76:F76"/>
    <mergeCell ref="C77:F77"/>
    <mergeCell ref="C29:F29"/>
    <mergeCell ref="C26:F26"/>
    <mergeCell ref="C27:F27"/>
    <mergeCell ref="C24:F24"/>
    <mergeCell ref="C25:F25"/>
    <mergeCell ref="C39:F39"/>
    <mergeCell ref="C43:F43"/>
    <mergeCell ref="C34:F34"/>
    <mergeCell ref="C38:F38"/>
    <mergeCell ref="C30:F30"/>
    <mergeCell ref="C31:F31"/>
    <mergeCell ref="C56:F56"/>
    <mergeCell ref="C57:F57"/>
    <mergeCell ref="C35:F35"/>
    <mergeCell ref="C36:F36"/>
    <mergeCell ref="C37:F37"/>
    <mergeCell ref="C44:F44"/>
    <mergeCell ref="C45:F45"/>
    <mergeCell ref="C145:F145"/>
    <mergeCell ref="B146:F146"/>
    <mergeCell ref="B139:K139"/>
    <mergeCell ref="C65:F65"/>
    <mergeCell ref="C66:F66"/>
    <mergeCell ref="B54:K54"/>
    <mergeCell ref="B63:K63"/>
    <mergeCell ref="C136:F136"/>
    <mergeCell ref="C100:F100"/>
    <mergeCell ref="C101:F101"/>
    <mergeCell ref="C98:F98"/>
    <mergeCell ref="C99:F99"/>
    <mergeCell ref="C96:F96"/>
    <mergeCell ref="C97:F97"/>
    <mergeCell ref="C103:F103"/>
    <mergeCell ref="C112:F112"/>
    <mergeCell ref="C113:F113"/>
    <mergeCell ref="C110:F110"/>
    <mergeCell ref="C111:F111"/>
    <mergeCell ref="C108:F108"/>
    <mergeCell ref="C109:F109"/>
    <mergeCell ref="C88:F88"/>
    <mergeCell ref="C89:F89"/>
    <mergeCell ref="C91:F91"/>
    <mergeCell ref="C95:F95"/>
    <mergeCell ref="C87:F87"/>
    <mergeCell ref="C84:F84"/>
    <mergeCell ref="C85:F85"/>
    <mergeCell ref="C92:F92"/>
    <mergeCell ref="C93:F93"/>
    <mergeCell ref="B61:F61"/>
    <mergeCell ref="C46:F46"/>
    <mergeCell ref="C47:F47"/>
    <mergeCell ref="C70:F70"/>
    <mergeCell ref="C71:F71"/>
    <mergeCell ref="C68:F68"/>
    <mergeCell ref="C69:F69"/>
    <mergeCell ref="C51:F51"/>
    <mergeCell ref="C67:F67"/>
    <mergeCell ref="C82:F82"/>
    <mergeCell ref="C90:F90"/>
    <mergeCell ref="C83:F83"/>
    <mergeCell ref="C80:F80"/>
    <mergeCell ref="C81:F81"/>
    <mergeCell ref="C78:F78"/>
    <mergeCell ref="C79:F79"/>
    <mergeCell ref="C74:F74"/>
    <mergeCell ref="C75:F75"/>
    <mergeCell ref="B2:K2"/>
    <mergeCell ref="B3:K3"/>
    <mergeCell ref="B4:K4"/>
    <mergeCell ref="B5:K5"/>
    <mergeCell ref="B7:K7"/>
    <mergeCell ref="C141:F141"/>
    <mergeCell ref="C142:F142"/>
    <mergeCell ref="C143:F143"/>
    <mergeCell ref="C106:F106"/>
    <mergeCell ref="C107:F107"/>
    <mergeCell ref="C104:F104"/>
    <mergeCell ref="C105:F105"/>
    <mergeCell ref="C102:F102"/>
    <mergeCell ref="C86:F86"/>
    <mergeCell ref="C10:F10"/>
    <mergeCell ref="C134:F134"/>
    <mergeCell ref="C135:F135"/>
    <mergeCell ref="C132:F132"/>
    <mergeCell ref="C133:F133"/>
    <mergeCell ref="C130:F130"/>
    <mergeCell ref="C131:F131"/>
    <mergeCell ref="C128:F128"/>
    <mergeCell ref="C129:F129"/>
    <mergeCell ref="C94:F94"/>
    <mergeCell ref="C144:F144"/>
    <mergeCell ref="C118:F118"/>
    <mergeCell ref="C119:F119"/>
    <mergeCell ref="C116:F116"/>
    <mergeCell ref="C117:F117"/>
    <mergeCell ref="C114:F114"/>
    <mergeCell ref="C115:F115"/>
    <mergeCell ref="C124:F124"/>
    <mergeCell ref="C125:F125"/>
    <mergeCell ref="C122:F122"/>
    <mergeCell ref="C123:F123"/>
    <mergeCell ref="C126:F126"/>
    <mergeCell ref="C127:F127"/>
  </mergeCells>
  <pageMargins left="0.7" right="0.7" top="0.75" bottom="0.75" header="0.3" footer="0.3"/>
  <pageSetup paperSize="9" scale="71"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3"/>
  <sheetViews>
    <sheetView view="pageBreakPreview" zoomScale="73" zoomScaleNormal="100" zoomScaleSheetLayoutView="73" workbookViewId="0">
      <selection activeCell="C26" sqref="C26:K26"/>
    </sheetView>
  </sheetViews>
  <sheetFormatPr defaultRowHeight="15" x14ac:dyDescent="0.25"/>
  <cols>
    <col min="1" max="1" width="4.42578125" style="40" customWidth="1"/>
    <col min="2" max="2" width="9.140625" style="40"/>
    <col min="3" max="3" width="15.7109375" style="40" customWidth="1"/>
    <col min="4" max="4" width="5.140625" style="40" customWidth="1"/>
    <col min="5" max="5" width="5" style="40" customWidth="1"/>
    <col min="6" max="6" width="0.7109375" style="40" customWidth="1"/>
    <col min="7" max="7" width="14.42578125" style="40" customWidth="1"/>
    <col min="8" max="8" width="11.7109375" style="40" bestFit="1" customWidth="1"/>
    <col min="9" max="9" width="16.7109375" style="46" customWidth="1"/>
    <col min="10" max="10" width="11.7109375" style="46" customWidth="1"/>
    <col min="11" max="11" width="12.7109375" style="46" customWidth="1"/>
    <col min="12" max="12" width="13.42578125" style="40" customWidth="1"/>
    <col min="13" max="16384" width="9.140625" style="40"/>
  </cols>
  <sheetData>
    <row r="1" spans="2:13" s="1" customFormat="1" ht="16.5" customHeight="1" x14ac:dyDescent="0.25">
      <c r="B1" s="169" t="s">
        <v>0</v>
      </c>
      <c r="C1" s="170"/>
      <c r="D1" s="170"/>
      <c r="E1" s="170"/>
      <c r="F1" s="170"/>
      <c r="G1" s="170"/>
      <c r="H1" s="170"/>
      <c r="I1" s="170"/>
      <c r="J1" s="170"/>
      <c r="K1" s="170"/>
    </row>
    <row r="2" spans="2:13" s="1" customFormat="1" ht="48" customHeight="1" x14ac:dyDescent="0.25">
      <c r="B2" s="169" t="s">
        <v>5</v>
      </c>
      <c r="C2" s="170"/>
      <c r="D2" s="170"/>
      <c r="E2" s="170"/>
      <c r="F2" s="170"/>
      <c r="G2" s="170"/>
      <c r="H2" s="170"/>
      <c r="I2" s="170"/>
      <c r="J2" s="170"/>
      <c r="K2" s="170"/>
    </row>
    <row r="3" spans="2:13" s="41" customFormat="1" ht="15.75" x14ac:dyDescent="0.25">
      <c r="B3" s="169"/>
      <c r="C3" s="170"/>
      <c r="D3" s="170"/>
      <c r="E3" s="170"/>
      <c r="F3" s="170"/>
      <c r="G3" s="170"/>
      <c r="H3" s="170"/>
      <c r="I3" s="170"/>
      <c r="J3" s="170"/>
      <c r="K3" s="170"/>
      <c r="L3" s="52"/>
      <c r="M3" s="52"/>
    </row>
    <row r="4" spans="2:13" s="41" customFormat="1" ht="15.75" customHeight="1" x14ac:dyDescent="0.25">
      <c r="B4" s="169" t="s">
        <v>280</v>
      </c>
      <c r="C4" s="170"/>
      <c r="D4" s="170"/>
      <c r="E4" s="170"/>
      <c r="F4" s="170"/>
      <c r="G4" s="170"/>
      <c r="H4" s="170"/>
      <c r="I4" s="170"/>
      <c r="J4" s="170"/>
      <c r="K4" s="170"/>
      <c r="L4" s="52"/>
      <c r="M4" s="52"/>
    </row>
    <row r="5" spans="2:13" ht="15.75" thickBot="1" x14ac:dyDescent="0.3">
      <c r="G5" s="49"/>
      <c r="H5" s="49"/>
      <c r="I5" s="50"/>
      <c r="J5" s="50"/>
      <c r="K5" s="50"/>
    </row>
    <row r="6" spans="2:13" s="41" customFormat="1" ht="40.5" customHeight="1" thickTop="1" thickBot="1" x14ac:dyDescent="0.3">
      <c r="B6" s="186" t="s">
        <v>18</v>
      </c>
      <c r="C6" s="187"/>
      <c r="D6" s="187"/>
      <c r="E6" s="187"/>
      <c r="F6" s="188"/>
      <c r="G6" s="42" t="s">
        <v>25</v>
      </c>
      <c r="H6" s="42" t="s">
        <v>245</v>
      </c>
      <c r="I6" s="47" t="s">
        <v>6</v>
      </c>
      <c r="J6" s="48" t="s">
        <v>7</v>
      </c>
      <c r="K6" s="48" t="s">
        <v>7</v>
      </c>
      <c r="L6" s="52"/>
      <c r="M6" s="52"/>
    </row>
    <row r="7" spans="2:13" s="41" customFormat="1" ht="33.75" customHeight="1" thickTop="1" thickBot="1" x14ac:dyDescent="0.3">
      <c r="B7" s="189">
        <v>1</v>
      </c>
      <c r="C7" s="190">
        <v>2</v>
      </c>
      <c r="D7" s="190"/>
      <c r="E7" s="190"/>
      <c r="F7" s="191"/>
      <c r="G7" s="59">
        <v>2</v>
      </c>
      <c r="H7" s="59">
        <v>3</v>
      </c>
      <c r="I7" s="99">
        <v>4</v>
      </c>
      <c r="J7" s="44" t="s">
        <v>8</v>
      </c>
      <c r="K7" s="44" t="s">
        <v>291</v>
      </c>
      <c r="L7" s="52"/>
      <c r="M7" s="52"/>
    </row>
    <row r="8" spans="2:13" ht="15.75" customHeight="1" thickTop="1" x14ac:dyDescent="0.25">
      <c r="B8" s="66"/>
      <c r="C8" s="185" t="s">
        <v>26</v>
      </c>
      <c r="D8" s="185"/>
      <c r="E8" s="185"/>
      <c r="F8" s="185"/>
      <c r="G8" s="118">
        <f>G9+G12+G14+G16+G21+G23</f>
        <v>1181800.4599999997</v>
      </c>
      <c r="H8" s="119">
        <f>H9+H12+H14+H16+H21+H23</f>
        <v>2922200</v>
      </c>
      <c r="I8" s="119">
        <f>I9+I12+I14+I16+I21+I23</f>
        <v>1519715.6400000001</v>
      </c>
      <c r="J8" s="120">
        <f>I8/G8*100</f>
        <v>128.59325168988346</v>
      </c>
      <c r="K8" s="121">
        <f>I8/H8*100</f>
        <v>52.005873656833899</v>
      </c>
      <c r="L8" s="54"/>
    </row>
    <row r="9" spans="2:13" ht="15.75" customHeight="1" x14ac:dyDescent="0.25">
      <c r="B9" s="89" t="s">
        <v>275</v>
      </c>
      <c r="C9" s="184" t="s">
        <v>276</v>
      </c>
      <c r="D9" s="184"/>
      <c r="E9" s="184"/>
      <c r="F9" s="184"/>
      <c r="G9" s="90">
        <v>109653.94</v>
      </c>
      <c r="H9" s="91">
        <v>491400</v>
      </c>
      <c r="I9" s="67">
        <v>143854.24</v>
      </c>
      <c r="J9" s="92">
        <f t="shared" ref="J9:J41" si="0">I9/G9*100</f>
        <v>131.18930336657303</v>
      </c>
      <c r="K9" s="93">
        <f t="shared" ref="K9:K41" si="1">I9/H9*100</f>
        <v>29.274367114367113</v>
      </c>
      <c r="L9" s="61"/>
    </row>
    <row r="10" spans="2:13" ht="15.75" customHeight="1" x14ac:dyDescent="0.25">
      <c r="B10" s="89" t="s">
        <v>277</v>
      </c>
      <c r="C10" s="184" t="s">
        <v>276</v>
      </c>
      <c r="D10" s="184"/>
      <c r="E10" s="184"/>
      <c r="F10" s="184"/>
      <c r="G10" s="94">
        <v>109653.94</v>
      </c>
      <c r="H10" s="91">
        <v>431400</v>
      </c>
      <c r="I10" s="67">
        <v>143854.24</v>
      </c>
      <c r="J10" s="92">
        <f t="shared" si="0"/>
        <v>131.18930336657303</v>
      </c>
      <c r="K10" s="93">
        <f t="shared" si="1"/>
        <v>33.345906351414001</v>
      </c>
      <c r="L10" s="61"/>
    </row>
    <row r="11" spans="2:13" ht="15.75" customHeight="1" x14ac:dyDescent="0.25">
      <c r="B11" s="89" t="s">
        <v>278</v>
      </c>
      <c r="C11" s="184" t="s">
        <v>279</v>
      </c>
      <c r="D11" s="184"/>
      <c r="E11" s="184"/>
      <c r="F11" s="184"/>
      <c r="G11" s="90">
        <v>0</v>
      </c>
      <c r="H11" s="91">
        <v>60000</v>
      </c>
      <c r="I11" s="94">
        <v>0</v>
      </c>
      <c r="J11" s="92" t="e">
        <f t="shared" si="0"/>
        <v>#DIV/0!</v>
      </c>
      <c r="K11" s="93">
        <f t="shared" si="1"/>
        <v>0</v>
      </c>
      <c r="L11" s="61"/>
    </row>
    <row r="12" spans="2:13" ht="15" customHeight="1" x14ac:dyDescent="0.25">
      <c r="B12" s="66" t="s">
        <v>252</v>
      </c>
      <c r="C12" s="184" t="s">
        <v>253</v>
      </c>
      <c r="D12" s="184"/>
      <c r="E12" s="184"/>
      <c r="F12" s="184"/>
      <c r="G12" s="90">
        <v>7073.94</v>
      </c>
      <c r="H12" s="91">
        <v>14000</v>
      </c>
      <c r="I12" s="67">
        <v>7521.38</v>
      </c>
      <c r="J12" s="92">
        <f t="shared" si="0"/>
        <v>106.32518794335266</v>
      </c>
      <c r="K12" s="93">
        <f t="shared" si="1"/>
        <v>53.724142857142851</v>
      </c>
      <c r="L12" s="61"/>
    </row>
    <row r="13" spans="2:13" ht="15" customHeight="1" x14ac:dyDescent="0.25">
      <c r="B13" s="66" t="s">
        <v>254</v>
      </c>
      <c r="C13" s="184" t="s">
        <v>253</v>
      </c>
      <c r="D13" s="184"/>
      <c r="E13" s="184"/>
      <c r="F13" s="184"/>
      <c r="G13" s="90">
        <v>7073.94</v>
      </c>
      <c r="H13" s="91">
        <v>14000</v>
      </c>
      <c r="I13" s="67">
        <v>7521.38</v>
      </c>
      <c r="J13" s="92">
        <f t="shared" si="0"/>
        <v>106.32518794335266</v>
      </c>
      <c r="K13" s="93">
        <f t="shared" si="1"/>
        <v>53.724142857142851</v>
      </c>
      <c r="L13" s="61"/>
    </row>
    <row r="14" spans="2:13" ht="15" customHeight="1" x14ac:dyDescent="0.25">
      <c r="B14" s="66" t="s">
        <v>255</v>
      </c>
      <c r="C14" s="184" t="s">
        <v>256</v>
      </c>
      <c r="D14" s="184"/>
      <c r="E14" s="184"/>
      <c r="F14" s="184"/>
      <c r="G14" s="90">
        <v>1053805.25</v>
      </c>
      <c r="H14" s="91">
        <v>2285800</v>
      </c>
      <c r="I14" s="67">
        <v>1345629.38</v>
      </c>
      <c r="J14" s="92">
        <f t="shared" si="0"/>
        <v>127.69241565270242</v>
      </c>
      <c r="K14" s="93">
        <f t="shared" si="1"/>
        <v>58.86907778458307</v>
      </c>
      <c r="L14" s="61"/>
    </row>
    <row r="15" spans="2:13" ht="15" customHeight="1" x14ac:dyDescent="0.25">
      <c r="B15" s="66" t="s">
        <v>257</v>
      </c>
      <c r="C15" s="184" t="s">
        <v>258</v>
      </c>
      <c r="D15" s="192"/>
      <c r="E15" s="192"/>
      <c r="F15" s="192"/>
      <c r="G15" s="91">
        <v>1053805.25</v>
      </c>
      <c r="H15" s="91">
        <v>2285800</v>
      </c>
      <c r="I15" s="67">
        <v>1345629.38</v>
      </c>
      <c r="J15" s="92">
        <f t="shared" si="0"/>
        <v>127.69241565270242</v>
      </c>
      <c r="K15" s="93">
        <f t="shared" si="1"/>
        <v>58.86907778458307</v>
      </c>
      <c r="L15" s="61"/>
    </row>
    <row r="16" spans="2:13" ht="15" customHeight="1" x14ac:dyDescent="0.25">
      <c r="B16" s="66" t="s">
        <v>259</v>
      </c>
      <c r="C16" s="184" t="s">
        <v>260</v>
      </c>
      <c r="D16" s="192"/>
      <c r="E16" s="192"/>
      <c r="F16" s="192"/>
      <c r="G16" s="91">
        <v>182.14</v>
      </c>
      <c r="H16" s="91">
        <v>116000</v>
      </c>
      <c r="I16" s="67">
        <v>171.54</v>
      </c>
      <c r="J16" s="92">
        <f t="shared" si="0"/>
        <v>94.180300867464595</v>
      </c>
      <c r="K16" s="93">
        <f t="shared" si="1"/>
        <v>0.14787931034482757</v>
      </c>
      <c r="L16" s="61"/>
    </row>
    <row r="17" spans="2:12" ht="15" customHeight="1" x14ac:dyDescent="0.25">
      <c r="B17" s="66" t="s">
        <v>261</v>
      </c>
      <c r="C17" s="184" t="s">
        <v>262</v>
      </c>
      <c r="D17" s="192"/>
      <c r="E17" s="192"/>
      <c r="F17" s="192"/>
      <c r="G17" s="91">
        <v>0</v>
      </c>
      <c r="H17" s="91">
        <v>115000</v>
      </c>
      <c r="I17" s="67">
        <v>0</v>
      </c>
      <c r="J17" s="92" t="e">
        <f t="shared" si="0"/>
        <v>#DIV/0!</v>
      </c>
      <c r="K17" s="93">
        <f t="shared" si="1"/>
        <v>0</v>
      </c>
      <c r="L17" s="61"/>
    </row>
    <row r="18" spans="2:12" ht="15" customHeight="1" x14ac:dyDescent="0.25">
      <c r="B18" s="66" t="s">
        <v>263</v>
      </c>
      <c r="C18" s="184" t="s">
        <v>264</v>
      </c>
      <c r="D18" s="192"/>
      <c r="E18" s="192"/>
      <c r="F18" s="192"/>
      <c r="G18" s="91">
        <v>182.14</v>
      </c>
      <c r="H18" s="91">
        <v>1000</v>
      </c>
      <c r="I18" s="67">
        <v>171.54</v>
      </c>
      <c r="J18" s="92">
        <f t="shared" si="0"/>
        <v>94.180300867464595</v>
      </c>
      <c r="K18" s="93">
        <f t="shared" si="1"/>
        <v>17.154</v>
      </c>
      <c r="L18" s="61"/>
    </row>
    <row r="19" spans="2:12" ht="15" customHeight="1" x14ac:dyDescent="0.25">
      <c r="B19" s="66" t="s">
        <v>265</v>
      </c>
      <c r="C19" s="184" t="s">
        <v>266</v>
      </c>
      <c r="D19" s="192"/>
      <c r="E19" s="192"/>
      <c r="F19" s="192"/>
      <c r="G19" s="91">
        <v>0</v>
      </c>
      <c r="H19" s="91">
        <v>0</v>
      </c>
      <c r="I19" s="67">
        <v>0</v>
      </c>
      <c r="J19" s="92" t="e">
        <f t="shared" si="0"/>
        <v>#DIV/0!</v>
      </c>
      <c r="K19" s="93" t="e">
        <f t="shared" si="1"/>
        <v>#DIV/0!</v>
      </c>
      <c r="L19" s="61"/>
    </row>
    <row r="20" spans="2:12" ht="15" customHeight="1" x14ac:dyDescent="0.25">
      <c r="B20" s="66" t="s">
        <v>267</v>
      </c>
      <c r="C20" s="184" t="s">
        <v>268</v>
      </c>
      <c r="D20" s="192"/>
      <c r="E20" s="192"/>
      <c r="F20" s="192"/>
      <c r="G20" s="91">
        <v>0</v>
      </c>
      <c r="H20" s="91">
        <v>0</v>
      </c>
      <c r="I20" s="67">
        <v>0</v>
      </c>
      <c r="J20" s="92" t="e">
        <f t="shared" si="0"/>
        <v>#DIV/0!</v>
      </c>
      <c r="K20" s="93" t="e">
        <f t="shared" si="1"/>
        <v>#DIV/0!</v>
      </c>
      <c r="L20" s="61"/>
    </row>
    <row r="21" spans="2:12" ht="15" customHeight="1" x14ac:dyDescent="0.25">
      <c r="B21" s="66" t="s">
        <v>269</v>
      </c>
      <c r="C21" s="184" t="s">
        <v>270</v>
      </c>
      <c r="D21" s="192"/>
      <c r="E21" s="192"/>
      <c r="F21" s="192"/>
      <c r="G21" s="91">
        <v>0</v>
      </c>
      <c r="H21" s="91">
        <v>0</v>
      </c>
      <c r="I21" s="67">
        <v>0</v>
      </c>
      <c r="J21" s="92" t="e">
        <f t="shared" si="0"/>
        <v>#DIV/0!</v>
      </c>
      <c r="K21" s="93" t="e">
        <f t="shared" si="1"/>
        <v>#DIV/0!</v>
      </c>
      <c r="L21" s="61"/>
    </row>
    <row r="22" spans="2:12" ht="15" customHeight="1" x14ac:dyDescent="0.25">
      <c r="B22" s="66" t="s">
        <v>271</v>
      </c>
      <c r="C22" s="184" t="s">
        <v>270</v>
      </c>
      <c r="D22" s="192"/>
      <c r="E22" s="192"/>
      <c r="F22" s="192"/>
      <c r="G22" s="91">
        <v>0</v>
      </c>
      <c r="H22" s="91">
        <v>0</v>
      </c>
      <c r="I22" s="67">
        <v>0</v>
      </c>
      <c r="J22" s="92" t="e">
        <f t="shared" si="0"/>
        <v>#DIV/0!</v>
      </c>
      <c r="K22" s="93" t="e">
        <f t="shared" si="1"/>
        <v>#DIV/0!</v>
      </c>
      <c r="L22" s="61"/>
    </row>
    <row r="23" spans="2:12" ht="15" customHeight="1" x14ac:dyDescent="0.25">
      <c r="B23" s="66" t="s">
        <v>272</v>
      </c>
      <c r="C23" s="184" t="s">
        <v>273</v>
      </c>
      <c r="D23" s="192"/>
      <c r="E23" s="192"/>
      <c r="F23" s="192"/>
      <c r="G23" s="91">
        <v>11085.19</v>
      </c>
      <c r="H23" s="91">
        <v>15000</v>
      </c>
      <c r="I23" s="67">
        <v>22539.1</v>
      </c>
      <c r="J23" s="92">
        <f t="shared" si="0"/>
        <v>203.32623978479393</v>
      </c>
      <c r="K23" s="93">
        <f t="shared" si="1"/>
        <v>150.26066666666665</v>
      </c>
      <c r="L23" s="61"/>
    </row>
    <row r="24" spans="2:12" ht="15" customHeight="1" x14ac:dyDescent="0.25">
      <c r="B24" s="66" t="s">
        <v>274</v>
      </c>
      <c r="C24" s="184" t="s">
        <v>273</v>
      </c>
      <c r="D24" s="192"/>
      <c r="E24" s="192"/>
      <c r="F24" s="192"/>
      <c r="G24" s="91">
        <v>11085.19</v>
      </c>
      <c r="H24" s="91">
        <v>15000</v>
      </c>
      <c r="I24" s="67">
        <v>22539.1</v>
      </c>
      <c r="J24" s="92">
        <f t="shared" si="0"/>
        <v>203.32623978479393</v>
      </c>
      <c r="K24" s="93">
        <f t="shared" si="1"/>
        <v>150.26066666666665</v>
      </c>
      <c r="L24" s="61"/>
    </row>
    <row r="25" spans="2:12" ht="15" customHeight="1" x14ac:dyDescent="0.25">
      <c r="B25" s="66"/>
      <c r="C25" s="184"/>
      <c r="D25" s="192"/>
      <c r="E25" s="192"/>
      <c r="F25" s="192"/>
      <c r="G25" s="91"/>
      <c r="H25" s="91"/>
      <c r="I25" s="67"/>
      <c r="J25" s="92"/>
      <c r="K25" s="93"/>
      <c r="L25" s="61"/>
    </row>
    <row r="26" spans="2:12" ht="15" customHeight="1" x14ac:dyDescent="0.25">
      <c r="B26" s="66"/>
      <c r="C26" s="185" t="s">
        <v>86</v>
      </c>
      <c r="D26" s="193"/>
      <c r="E26" s="193"/>
      <c r="F26" s="193"/>
      <c r="G26" s="63">
        <f>G27+G30+G32+G34+G38+G40</f>
        <v>1187111.04</v>
      </c>
      <c r="H26" s="63">
        <f>H27+H30+H32+H34+H38+H40</f>
        <v>2922200</v>
      </c>
      <c r="I26" s="63">
        <f>I27+I30+I32+I34+I38+I40</f>
        <v>1652931.58</v>
      </c>
      <c r="J26" s="122">
        <f t="shared" si="0"/>
        <v>139.23984566768075</v>
      </c>
      <c r="K26" s="123">
        <f t="shared" si="1"/>
        <v>56.564628704400796</v>
      </c>
      <c r="L26" s="61"/>
    </row>
    <row r="27" spans="2:12" ht="15" customHeight="1" x14ac:dyDescent="0.25">
      <c r="B27" s="66" t="s">
        <v>275</v>
      </c>
      <c r="C27" s="184" t="s">
        <v>276</v>
      </c>
      <c r="D27" s="192"/>
      <c r="E27" s="192"/>
      <c r="F27" s="192"/>
      <c r="G27" s="91">
        <v>200496.59</v>
      </c>
      <c r="H27" s="91">
        <v>491400</v>
      </c>
      <c r="I27" s="67">
        <v>250918.29</v>
      </c>
      <c r="J27" s="92">
        <f t="shared" si="0"/>
        <v>125.14840776094995</v>
      </c>
      <c r="K27" s="93">
        <f t="shared" si="1"/>
        <v>51.06192307692308</v>
      </c>
      <c r="L27" s="61"/>
    </row>
    <row r="28" spans="2:12" ht="15" customHeight="1" x14ac:dyDescent="0.25">
      <c r="B28" s="66" t="s">
        <v>277</v>
      </c>
      <c r="C28" s="184" t="s">
        <v>276</v>
      </c>
      <c r="D28" s="192"/>
      <c r="E28" s="192"/>
      <c r="F28" s="192"/>
      <c r="G28" s="91">
        <v>169244.84</v>
      </c>
      <c r="H28" s="91">
        <v>431400</v>
      </c>
      <c r="I28" s="67">
        <v>229085.42</v>
      </c>
      <c r="J28" s="92">
        <f t="shared" si="0"/>
        <v>135.3574029199354</v>
      </c>
      <c r="K28" s="93">
        <f t="shared" si="1"/>
        <v>53.102786277236902</v>
      </c>
      <c r="L28" s="61"/>
    </row>
    <row r="29" spans="2:12" ht="15" customHeight="1" x14ac:dyDescent="0.25">
      <c r="B29" s="66" t="s">
        <v>278</v>
      </c>
      <c r="C29" s="184" t="s">
        <v>279</v>
      </c>
      <c r="D29" s="192"/>
      <c r="E29" s="192"/>
      <c r="F29" s="192"/>
      <c r="G29" s="91">
        <v>31251.75</v>
      </c>
      <c r="H29" s="91">
        <v>60000</v>
      </c>
      <c r="I29" s="67">
        <v>21832.87</v>
      </c>
      <c r="J29" s="92">
        <f t="shared" si="0"/>
        <v>69.861271768780938</v>
      </c>
      <c r="K29" s="93">
        <f t="shared" si="1"/>
        <v>36.388116666666662</v>
      </c>
      <c r="L29" s="61"/>
    </row>
    <row r="30" spans="2:12" ht="15" customHeight="1" x14ac:dyDescent="0.25">
      <c r="B30" s="66" t="s">
        <v>252</v>
      </c>
      <c r="C30" s="184" t="s">
        <v>253</v>
      </c>
      <c r="D30" s="192"/>
      <c r="E30" s="192"/>
      <c r="F30" s="192"/>
      <c r="G30" s="91">
        <v>1207.56</v>
      </c>
      <c r="H30" s="91">
        <v>14000</v>
      </c>
      <c r="I30" s="67">
        <v>60</v>
      </c>
      <c r="J30" s="92">
        <f t="shared" si="0"/>
        <v>4.9686972075921698</v>
      </c>
      <c r="K30" s="93">
        <f t="shared" si="1"/>
        <v>0.4285714285714286</v>
      </c>
      <c r="L30" s="61"/>
    </row>
    <row r="31" spans="2:12" ht="15" customHeight="1" x14ac:dyDescent="0.25">
      <c r="B31" s="66" t="s">
        <v>254</v>
      </c>
      <c r="C31" s="184" t="s">
        <v>253</v>
      </c>
      <c r="D31" s="192"/>
      <c r="E31" s="192"/>
      <c r="F31" s="192"/>
      <c r="G31" s="91">
        <v>1207.56</v>
      </c>
      <c r="H31" s="91">
        <v>14000</v>
      </c>
      <c r="I31" s="67">
        <v>60</v>
      </c>
      <c r="J31" s="92">
        <f t="shared" si="0"/>
        <v>4.9686972075921698</v>
      </c>
      <c r="K31" s="93">
        <f t="shared" si="1"/>
        <v>0.4285714285714286</v>
      </c>
      <c r="L31" s="61"/>
    </row>
    <row r="32" spans="2:12" ht="15" customHeight="1" x14ac:dyDescent="0.25">
      <c r="B32" s="66" t="s">
        <v>255</v>
      </c>
      <c r="C32" s="184" t="s">
        <v>256</v>
      </c>
      <c r="D32" s="192"/>
      <c r="E32" s="192"/>
      <c r="F32" s="192"/>
      <c r="G32" s="91">
        <v>983287.27</v>
      </c>
      <c r="H32" s="91">
        <v>2285800</v>
      </c>
      <c r="I32" s="67">
        <v>1396153.36</v>
      </c>
      <c r="J32" s="92">
        <f t="shared" si="0"/>
        <v>141.98834893896267</v>
      </c>
      <c r="K32" s="93">
        <f t="shared" si="1"/>
        <v>61.079419021786684</v>
      </c>
      <c r="L32" s="61"/>
    </row>
    <row r="33" spans="2:12" ht="15" customHeight="1" x14ac:dyDescent="0.25">
      <c r="B33" s="66" t="s">
        <v>257</v>
      </c>
      <c r="C33" s="184" t="s">
        <v>258</v>
      </c>
      <c r="D33" s="192"/>
      <c r="E33" s="192"/>
      <c r="F33" s="192"/>
      <c r="G33" s="91">
        <v>983287.27</v>
      </c>
      <c r="H33" s="91">
        <v>2285800</v>
      </c>
      <c r="I33" s="67">
        <v>1396153.36</v>
      </c>
      <c r="J33" s="92">
        <f t="shared" si="0"/>
        <v>141.98834893896267</v>
      </c>
      <c r="K33" s="93">
        <f t="shared" si="1"/>
        <v>61.079419021786684</v>
      </c>
      <c r="L33" s="61"/>
    </row>
    <row r="34" spans="2:12" ht="15" customHeight="1" x14ac:dyDescent="0.25">
      <c r="B34" s="66" t="s">
        <v>259</v>
      </c>
      <c r="C34" s="184" t="s">
        <v>260</v>
      </c>
      <c r="D34" s="192"/>
      <c r="E34" s="192"/>
      <c r="F34" s="192"/>
      <c r="G34" s="91">
        <v>152.28</v>
      </c>
      <c r="H34" s="91">
        <v>116000</v>
      </c>
      <c r="I34" s="67">
        <v>273.5</v>
      </c>
      <c r="J34" s="92">
        <f t="shared" si="0"/>
        <v>179.60336222747571</v>
      </c>
      <c r="K34" s="93">
        <f t="shared" si="1"/>
        <v>0.23577586206896553</v>
      </c>
      <c r="L34" s="61"/>
    </row>
    <row r="35" spans="2:12" ht="15" customHeight="1" x14ac:dyDescent="0.25">
      <c r="B35" s="66" t="s">
        <v>261</v>
      </c>
      <c r="C35" s="184" t="s">
        <v>262</v>
      </c>
      <c r="D35" s="192"/>
      <c r="E35" s="192"/>
      <c r="F35" s="192"/>
      <c r="G35" s="91">
        <v>0</v>
      </c>
      <c r="H35" s="91">
        <v>115000</v>
      </c>
      <c r="I35" s="67">
        <v>0</v>
      </c>
      <c r="J35" s="92" t="e">
        <f t="shared" si="0"/>
        <v>#DIV/0!</v>
      </c>
      <c r="K35" s="93">
        <f t="shared" si="1"/>
        <v>0</v>
      </c>
      <c r="L35" s="61"/>
    </row>
    <row r="36" spans="2:12" ht="15" customHeight="1" x14ac:dyDescent="0.25">
      <c r="B36" s="66" t="s">
        <v>263</v>
      </c>
      <c r="C36" s="184" t="s">
        <v>264</v>
      </c>
      <c r="D36" s="192"/>
      <c r="E36" s="192"/>
      <c r="F36" s="192"/>
      <c r="G36" s="91">
        <v>152.28</v>
      </c>
      <c r="H36" s="91">
        <v>1000</v>
      </c>
      <c r="I36" s="67">
        <v>273.5</v>
      </c>
      <c r="J36" s="92">
        <f t="shared" si="0"/>
        <v>179.60336222747571</v>
      </c>
      <c r="K36" s="93">
        <f t="shared" si="1"/>
        <v>27.35</v>
      </c>
      <c r="L36" s="61"/>
    </row>
    <row r="37" spans="2:12" ht="15" customHeight="1" x14ac:dyDescent="0.25">
      <c r="B37" s="66" t="s">
        <v>267</v>
      </c>
      <c r="C37" s="184" t="s">
        <v>268</v>
      </c>
      <c r="D37" s="192"/>
      <c r="E37" s="192"/>
      <c r="F37" s="192"/>
      <c r="G37" s="91">
        <v>0</v>
      </c>
      <c r="H37" s="91">
        <v>0</v>
      </c>
      <c r="I37" s="67">
        <v>0</v>
      </c>
      <c r="J37" s="92" t="e">
        <f t="shared" si="0"/>
        <v>#DIV/0!</v>
      </c>
      <c r="K37" s="93" t="e">
        <f t="shared" si="1"/>
        <v>#DIV/0!</v>
      </c>
      <c r="L37" s="61"/>
    </row>
    <row r="38" spans="2:12" x14ac:dyDescent="0.25">
      <c r="B38" s="66" t="s">
        <v>269</v>
      </c>
      <c r="C38" s="184" t="s">
        <v>270</v>
      </c>
      <c r="D38" s="192"/>
      <c r="E38" s="192"/>
      <c r="F38" s="192"/>
      <c r="G38" s="91">
        <v>0</v>
      </c>
      <c r="H38" s="91">
        <v>0</v>
      </c>
      <c r="I38" s="67">
        <v>0</v>
      </c>
      <c r="J38" s="92" t="e">
        <f t="shared" si="0"/>
        <v>#DIV/0!</v>
      </c>
      <c r="K38" s="93" t="e">
        <f t="shared" si="1"/>
        <v>#DIV/0!</v>
      </c>
      <c r="L38" s="61"/>
    </row>
    <row r="39" spans="2:12" x14ac:dyDescent="0.25">
      <c r="B39" s="66" t="s">
        <v>271</v>
      </c>
      <c r="C39" s="184" t="s">
        <v>270</v>
      </c>
      <c r="D39" s="192"/>
      <c r="E39" s="192"/>
      <c r="F39" s="192"/>
      <c r="G39" s="91">
        <v>0</v>
      </c>
      <c r="H39" s="91">
        <v>0</v>
      </c>
      <c r="I39" s="67">
        <v>0</v>
      </c>
      <c r="J39" s="92" t="e">
        <f t="shared" si="0"/>
        <v>#DIV/0!</v>
      </c>
      <c r="K39" s="93" t="e">
        <f t="shared" si="1"/>
        <v>#DIV/0!</v>
      </c>
      <c r="L39" s="61"/>
    </row>
    <row r="40" spans="2:12" ht="15" customHeight="1" x14ac:dyDescent="0.25">
      <c r="B40" s="66" t="s">
        <v>272</v>
      </c>
      <c r="C40" s="184" t="s">
        <v>273</v>
      </c>
      <c r="D40" s="192"/>
      <c r="E40" s="192"/>
      <c r="F40" s="192"/>
      <c r="G40" s="91">
        <v>1967.34</v>
      </c>
      <c r="H40" s="91">
        <v>15000</v>
      </c>
      <c r="I40" s="67">
        <v>5526.43</v>
      </c>
      <c r="J40" s="92">
        <f t="shared" si="0"/>
        <v>280.90873971962145</v>
      </c>
      <c r="K40" s="93">
        <f t="shared" si="1"/>
        <v>36.842866666666666</v>
      </c>
      <c r="L40" s="61"/>
    </row>
    <row r="41" spans="2:12" ht="24.75" customHeight="1" x14ac:dyDescent="0.25">
      <c r="B41" s="66" t="s">
        <v>274</v>
      </c>
      <c r="C41" s="184" t="s">
        <v>273</v>
      </c>
      <c r="D41" s="192"/>
      <c r="E41" s="192"/>
      <c r="F41" s="192"/>
      <c r="G41" s="91">
        <v>1967.34</v>
      </c>
      <c r="H41" s="91">
        <v>15000</v>
      </c>
      <c r="I41" s="67">
        <v>5526.43</v>
      </c>
      <c r="J41" s="92">
        <f t="shared" si="0"/>
        <v>280.90873971962145</v>
      </c>
      <c r="K41" s="93">
        <f t="shared" si="1"/>
        <v>36.842866666666666</v>
      </c>
      <c r="L41" s="61"/>
    </row>
    <row r="42" spans="2:12" x14ac:dyDescent="0.25">
      <c r="B42" s="74"/>
      <c r="C42" s="95"/>
      <c r="D42" s="95"/>
      <c r="E42" s="95"/>
      <c r="F42" s="95"/>
      <c r="G42" s="74"/>
      <c r="H42" s="74"/>
      <c r="I42" s="86"/>
      <c r="J42" s="96"/>
      <c r="K42" s="96"/>
      <c r="L42" s="61"/>
    </row>
    <row r="43" spans="2:12" x14ac:dyDescent="0.25">
      <c r="B43" s="74"/>
      <c r="C43" s="74"/>
      <c r="D43" s="74"/>
      <c r="E43" s="74"/>
      <c r="F43" s="74"/>
      <c r="G43" s="74"/>
      <c r="H43" s="74"/>
      <c r="I43" s="86"/>
      <c r="J43" s="86"/>
      <c r="K43" s="86"/>
      <c r="L43" s="54"/>
    </row>
  </sheetData>
  <mergeCells count="40">
    <mergeCell ref="C16:F16"/>
    <mergeCell ref="C15:F15"/>
    <mergeCell ref="C13:F13"/>
    <mergeCell ref="C14:F14"/>
    <mergeCell ref="C12:F12"/>
    <mergeCell ref="C21:F21"/>
    <mergeCell ref="C19:F19"/>
    <mergeCell ref="C20:F20"/>
    <mergeCell ref="C17:F17"/>
    <mergeCell ref="C18:F18"/>
    <mergeCell ref="C25:F25"/>
    <mergeCell ref="C26:F26"/>
    <mergeCell ref="C24:F24"/>
    <mergeCell ref="C22:F22"/>
    <mergeCell ref="C23:F23"/>
    <mergeCell ref="C30:F30"/>
    <mergeCell ref="C31:F31"/>
    <mergeCell ref="C29:F29"/>
    <mergeCell ref="C27:F27"/>
    <mergeCell ref="C28:F28"/>
    <mergeCell ref="C36:F36"/>
    <mergeCell ref="C34:F34"/>
    <mergeCell ref="C35:F35"/>
    <mergeCell ref="C33:F33"/>
    <mergeCell ref="C32:F32"/>
    <mergeCell ref="C41:F41"/>
    <mergeCell ref="C39:F39"/>
    <mergeCell ref="C40:F40"/>
    <mergeCell ref="C37:F37"/>
    <mergeCell ref="C38:F38"/>
    <mergeCell ref="C9:F9"/>
    <mergeCell ref="C10:F10"/>
    <mergeCell ref="C11:F11"/>
    <mergeCell ref="B1:K1"/>
    <mergeCell ref="B2:K2"/>
    <mergeCell ref="B3:K3"/>
    <mergeCell ref="B4:K4"/>
    <mergeCell ref="C8:F8"/>
    <mergeCell ref="B6:F6"/>
    <mergeCell ref="B7:F7"/>
  </mergeCells>
  <pageMargins left="0.7" right="0.7" top="0.75" bottom="0.75" header="0.3" footer="0.3"/>
  <pageSetup scale="81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view="pageBreakPreview" zoomScale="76" zoomScaleNormal="100" zoomScaleSheetLayoutView="76" workbookViewId="0">
      <selection activeCell="C9" sqref="C9:K9"/>
    </sheetView>
  </sheetViews>
  <sheetFormatPr defaultRowHeight="15" x14ac:dyDescent="0.25"/>
  <cols>
    <col min="1" max="1" width="1.28515625" style="41" customWidth="1"/>
    <col min="2" max="2" width="11.5703125" style="41" customWidth="1"/>
    <col min="3" max="3" width="11.85546875" style="41" customWidth="1"/>
    <col min="4" max="4" width="6.28515625" style="41" customWidth="1"/>
    <col min="5" max="5" width="4" style="41" customWidth="1"/>
    <col min="6" max="6" width="4.85546875" style="41" customWidth="1"/>
    <col min="7" max="7" width="15.42578125" style="41" bestFit="1" customWidth="1"/>
    <col min="8" max="8" width="15" style="41" customWidth="1"/>
    <col min="9" max="9" width="18" style="41" customWidth="1"/>
    <col min="10" max="10" width="14.42578125" style="41" customWidth="1"/>
    <col min="11" max="11" width="12.140625" style="41" customWidth="1"/>
    <col min="12" max="245" width="9.140625" style="41"/>
    <col min="246" max="246" width="1.28515625" style="41" customWidth="1"/>
    <col min="247" max="247" width="11.5703125" style="41" customWidth="1"/>
    <col min="248" max="248" width="14.28515625" style="41" customWidth="1"/>
    <col min="249" max="249" width="6.28515625" style="41" customWidth="1"/>
    <col min="250" max="250" width="4" style="41" customWidth="1"/>
    <col min="251" max="251" width="4.85546875" style="41" customWidth="1"/>
    <col min="252" max="252" width="5.28515625" style="41" customWidth="1"/>
    <col min="253" max="253" width="2" style="41" customWidth="1"/>
    <col min="254" max="254" width="12.140625" style="41" customWidth="1"/>
    <col min="255" max="255" width="12" style="41" customWidth="1"/>
    <col min="256" max="256" width="10.140625" style="41" customWidth="1"/>
    <col min="257" max="257" width="0.140625" style="41" customWidth="1"/>
    <col min="258" max="258" width="1" style="41" customWidth="1"/>
    <col min="259" max="259" width="7" style="41" customWidth="1"/>
    <col min="260" max="260" width="0.85546875" style="41" customWidth="1"/>
    <col min="261" max="261" width="3.28515625" style="41" customWidth="1"/>
    <col min="262" max="262" width="10.28515625" style="41" customWidth="1"/>
    <col min="263" max="263" width="1" style="41" customWidth="1"/>
    <col min="264" max="264" width="0" style="41" hidden="1" customWidth="1"/>
    <col min="265" max="265" width="1.140625" style="41" customWidth="1"/>
    <col min="266" max="501" width="9.140625" style="41"/>
    <col min="502" max="502" width="1.28515625" style="41" customWidth="1"/>
    <col min="503" max="503" width="11.5703125" style="41" customWidth="1"/>
    <col min="504" max="504" width="14.28515625" style="41" customWidth="1"/>
    <col min="505" max="505" width="6.28515625" style="41" customWidth="1"/>
    <col min="506" max="506" width="4" style="41" customWidth="1"/>
    <col min="507" max="507" width="4.85546875" style="41" customWidth="1"/>
    <col min="508" max="508" width="5.28515625" style="41" customWidth="1"/>
    <col min="509" max="509" width="2" style="41" customWidth="1"/>
    <col min="510" max="510" width="12.140625" style="41" customWidth="1"/>
    <col min="511" max="511" width="12" style="41" customWidth="1"/>
    <col min="512" max="512" width="10.140625" style="41" customWidth="1"/>
    <col min="513" max="513" width="0.140625" style="41" customWidth="1"/>
    <col min="514" max="514" width="1" style="41" customWidth="1"/>
    <col min="515" max="515" width="7" style="41" customWidth="1"/>
    <col min="516" max="516" width="0.85546875" style="41" customWidth="1"/>
    <col min="517" max="517" width="3.28515625" style="41" customWidth="1"/>
    <col min="518" max="518" width="10.28515625" style="41" customWidth="1"/>
    <col min="519" max="519" width="1" style="41" customWidth="1"/>
    <col min="520" max="520" width="0" style="41" hidden="1" customWidth="1"/>
    <col min="521" max="521" width="1.140625" style="41" customWidth="1"/>
    <col min="522" max="757" width="9.140625" style="41"/>
    <col min="758" max="758" width="1.28515625" style="41" customWidth="1"/>
    <col min="759" max="759" width="11.5703125" style="41" customWidth="1"/>
    <col min="760" max="760" width="14.28515625" style="41" customWidth="1"/>
    <col min="761" max="761" width="6.28515625" style="41" customWidth="1"/>
    <col min="762" max="762" width="4" style="41" customWidth="1"/>
    <col min="763" max="763" width="4.85546875" style="41" customWidth="1"/>
    <col min="764" max="764" width="5.28515625" style="41" customWidth="1"/>
    <col min="765" max="765" width="2" style="41" customWidth="1"/>
    <col min="766" max="766" width="12.140625" style="41" customWidth="1"/>
    <col min="767" max="767" width="12" style="41" customWidth="1"/>
    <col min="768" max="768" width="10.140625" style="41" customWidth="1"/>
    <col min="769" max="769" width="0.140625" style="41" customWidth="1"/>
    <col min="770" max="770" width="1" style="41" customWidth="1"/>
    <col min="771" max="771" width="7" style="41" customWidth="1"/>
    <col min="772" max="772" width="0.85546875" style="41" customWidth="1"/>
    <col min="773" max="773" width="3.28515625" style="41" customWidth="1"/>
    <col min="774" max="774" width="10.28515625" style="41" customWidth="1"/>
    <col min="775" max="775" width="1" style="41" customWidth="1"/>
    <col min="776" max="776" width="0" style="41" hidden="1" customWidth="1"/>
    <col min="777" max="777" width="1.140625" style="41" customWidth="1"/>
    <col min="778" max="1013" width="9.140625" style="41"/>
    <col min="1014" max="1014" width="1.28515625" style="41" customWidth="1"/>
    <col min="1015" max="1015" width="11.5703125" style="41" customWidth="1"/>
    <col min="1016" max="1016" width="14.28515625" style="41" customWidth="1"/>
    <col min="1017" max="1017" width="6.28515625" style="41" customWidth="1"/>
    <col min="1018" max="1018" width="4" style="41" customWidth="1"/>
    <col min="1019" max="1019" width="4.85546875" style="41" customWidth="1"/>
    <col min="1020" max="1020" width="5.28515625" style="41" customWidth="1"/>
    <col min="1021" max="1021" width="2" style="41" customWidth="1"/>
    <col min="1022" max="1022" width="12.140625" style="41" customWidth="1"/>
    <col min="1023" max="1023" width="12" style="41" customWidth="1"/>
    <col min="1024" max="1024" width="10.140625" style="41" customWidth="1"/>
    <col min="1025" max="1025" width="0.140625" style="41" customWidth="1"/>
    <col min="1026" max="1026" width="1" style="41" customWidth="1"/>
    <col min="1027" max="1027" width="7" style="41" customWidth="1"/>
    <col min="1028" max="1028" width="0.85546875" style="41" customWidth="1"/>
    <col min="1029" max="1029" width="3.28515625" style="41" customWidth="1"/>
    <col min="1030" max="1030" width="10.28515625" style="41" customWidth="1"/>
    <col min="1031" max="1031" width="1" style="41" customWidth="1"/>
    <col min="1032" max="1032" width="0" style="41" hidden="1" customWidth="1"/>
    <col min="1033" max="1033" width="1.140625" style="41" customWidth="1"/>
    <col min="1034" max="1269" width="9.140625" style="41"/>
    <col min="1270" max="1270" width="1.28515625" style="41" customWidth="1"/>
    <col min="1271" max="1271" width="11.5703125" style="41" customWidth="1"/>
    <col min="1272" max="1272" width="14.28515625" style="41" customWidth="1"/>
    <col min="1273" max="1273" width="6.28515625" style="41" customWidth="1"/>
    <col min="1274" max="1274" width="4" style="41" customWidth="1"/>
    <col min="1275" max="1275" width="4.85546875" style="41" customWidth="1"/>
    <col min="1276" max="1276" width="5.28515625" style="41" customWidth="1"/>
    <col min="1277" max="1277" width="2" style="41" customWidth="1"/>
    <col min="1278" max="1278" width="12.140625" style="41" customWidth="1"/>
    <col min="1279" max="1279" width="12" style="41" customWidth="1"/>
    <col min="1280" max="1280" width="10.140625" style="41" customWidth="1"/>
    <col min="1281" max="1281" width="0.140625" style="41" customWidth="1"/>
    <col min="1282" max="1282" width="1" style="41" customWidth="1"/>
    <col min="1283" max="1283" width="7" style="41" customWidth="1"/>
    <col min="1284" max="1284" width="0.85546875" style="41" customWidth="1"/>
    <col min="1285" max="1285" width="3.28515625" style="41" customWidth="1"/>
    <col min="1286" max="1286" width="10.28515625" style="41" customWidth="1"/>
    <col min="1287" max="1287" width="1" style="41" customWidth="1"/>
    <col min="1288" max="1288" width="0" style="41" hidden="1" customWidth="1"/>
    <col min="1289" max="1289" width="1.140625" style="41" customWidth="1"/>
    <col min="1290" max="1525" width="9.140625" style="41"/>
    <col min="1526" max="1526" width="1.28515625" style="41" customWidth="1"/>
    <col min="1527" max="1527" width="11.5703125" style="41" customWidth="1"/>
    <col min="1528" max="1528" width="14.28515625" style="41" customWidth="1"/>
    <col min="1529" max="1529" width="6.28515625" style="41" customWidth="1"/>
    <col min="1530" max="1530" width="4" style="41" customWidth="1"/>
    <col min="1531" max="1531" width="4.85546875" style="41" customWidth="1"/>
    <col min="1532" max="1532" width="5.28515625" style="41" customWidth="1"/>
    <col min="1533" max="1533" width="2" style="41" customWidth="1"/>
    <col min="1534" max="1534" width="12.140625" style="41" customWidth="1"/>
    <col min="1535" max="1535" width="12" style="41" customWidth="1"/>
    <col min="1536" max="1536" width="10.140625" style="41" customWidth="1"/>
    <col min="1537" max="1537" width="0.140625" style="41" customWidth="1"/>
    <col min="1538" max="1538" width="1" style="41" customWidth="1"/>
    <col min="1539" max="1539" width="7" style="41" customWidth="1"/>
    <col min="1540" max="1540" width="0.85546875" style="41" customWidth="1"/>
    <col min="1541" max="1541" width="3.28515625" style="41" customWidth="1"/>
    <col min="1542" max="1542" width="10.28515625" style="41" customWidth="1"/>
    <col min="1543" max="1543" width="1" style="41" customWidth="1"/>
    <col min="1544" max="1544" width="0" style="41" hidden="1" customWidth="1"/>
    <col min="1545" max="1545" width="1.140625" style="41" customWidth="1"/>
    <col min="1546" max="1781" width="9.140625" style="41"/>
    <col min="1782" max="1782" width="1.28515625" style="41" customWidth="1"/>
    <col min="1783" max="1783" width="11.5703125" style="41" customWidth="1"/>
    <col min="1784" max="1784" width="14.28515625" style="41" customWidth="1"/>
    <col min="1785" max="1785" width="6.28515625" style="41" customWidth="1"/>
    <col min="1786" max="1786" width="4" style="41" customWidth="1"/>
    <col min="1787" max="1787" width="4.85546875" style="41" customWidth="1"/>
    <col min="1788" max="1788" width="5.28515625" style="41" customWidth="1"/>
    <col min="1789" max="1789" width="2" style="41" customWidth="1"/>
    <col min="1790" max="1790" width="12.140625" style="41" customWidth="1"/>
    <col min="1791" max="1791" width="12" style="41" customWidth="1"/>
    <col min="1792" max="1792" width="10.140625" style="41" customWidth="1"/>
    <col min="1793" max="1793" width="0.140625" style="41" customWidth="1"/>
    <col min="1794" max="1794" width="1" style="41" customWidth="1"/>
    <col min="1795" max="1795" width="7" style="41" customWidth="1"/>
    <col min="1796" max="1796" width="0.85546875" style="41" customWidth="1"/>
    <col min="1797" max="1797" width="3.28515625" style="41" customWidth="1"/>
    <col min="1798" max="1798" width="10.28515625" style="41" customWidth="1"/>
    <col min="1799" max="1799" width="1" style="41" customWidth="1"/>
    <col min="1800" max="1800" width="0" style="41" hidden="1" customWidth="1"/>
    <col min="1801" max="1801" width="1.140625" style="41" customWidth="1"/>
    <col min="1802" max="2037" width="9.140625" style="41"/>
    <col min="2038" max="2038" width="1.28515625" style="41" customWidth="1"/>
    <col min="2039" max="2039" width="11.5703125" style="41" customWidth="1"/>
    <col min="2040" max="2040" width="14.28515625" style="41" customWidth="1"/>
    <col min="2041" max="2041" width="6.28515625" style="41" customWidth="1"/>
    <col min="2042" max="2042" width="4" style="41" customWidth="1"/>
    <col min="2043" max="2043" width="4.85546875" style="41" customWidth="1"/>
    <col min="2044" max="2044" width="5.28515625" style="41" customWidth="1"/>
    <col min="2045" max="2045" width="2" style="41" customWidth="1"/>
    <col min="2046" max="2046" width="12.140625" style="41" customWidth="1"/>
    <col min="2047" max="2047" width="12" style="41" customWidth="1"/>
    <col min="2048" max="2048" width="10.140625" style="41" customWidth="1"/>
    <col min="2049" max="2049" width="0.140625" style="41" customWidth="1"/>
    <col min="2050" max="2050" width="1" style="41" customWidth="1"/>
    <col min="2051" max="2051" width="7" style="41" customWidth="1"/>
    <col min="2052" max="2052" width="0.85546875" style="41" customWidth="1"/>
    <col min="2053" max="2053" width="3.28515625" style="41" customWidth="1"/>
    <col min="2054" max="2054" width="10.28515625" style="41" customWidth="1"/>
    <col min="2055" max="2055" width="1" style="41" customWidth="1"/>
    <col min="2056" max="2056" width="0" style="41" hidden="1" customWidth="1"/>
    <col min="2057" max="2057" width="1.140625" style="41" customWidth="1"/>
    <col min="2058" max="2293" width="9.140625" style="41"/>
    <col min="2294" max="2294" width="1.28515625" style="41" customWidth="1"/>
    <col min="2295" max="2295" width="11.5703125" style="41" customWidth="1"/>
    <col min="2296" max="2296" width="14.28515625" style="41" customWidth="1"/>
    <col min="2297" max="2297" width="6.28515625" style="41" customWidth="1"/>
    <col min="2298" max="2298" width="4" style="41" customWidth="1"/>
    <col min="2299" max="2299" width="4.85546875" style="41" customWidth="1"/>
    <col min="2300" max="2300" width="5.28515625" style="41" customWidth="1"/>
    <col min="2301" max="2301" width="2" style="41" customWidth="1"/>
    <col min="2302" max="2302" width="12.140625" style="41" customWidth="1"/>
    <col min="2303" max="2303" width="12" style="41" customWidth="1"/>
    <col min="2304" max="2304" width="10.140625" style="41" customWidth="1"/>
    <col min="2305" max="2305" width="0.140625" style="41" customWidth="1"/>
    <col min="2306" max="2306" width="1" style="41" customWidth="1"/>
    <col min="2307" max="2307" width="7" style="41" customWidth="1"/>
    <col min="2308" max="2308" width="0.85546875" style="41" customWidth="1"/>
    <col min="2309" max="2309" width="3.28515625" style="41" customWidth="1"/>
    <col min="2310" max="2310" width="10.28515625" style="41" customWidth="1"/>
    <col min="2311" max="2311" width="1" style="41" customWidth="1"/>
    <col min="2312" max="2312" width="0" style="41" hidden="1" customWidth="1"/>
    <col min="2313" max="2313" width="1.140625" style="41" customWidth="1"/>
    <col min="2314" max="2549" width="9.140625" style="41"/>
    <col min="2550" max="2550" width="1.28515625" style="41" customWidth="1"/>
    <col min="2551" max="2551" width="11.5703125" style="41" customWidth="1"/>
    <col min="2552" max="2552" width="14.28515625" style="41" customWidth="1"/>
    <col min="2553" max="2553" width="6.28515625" style="41" customWidth="1"/>
    <col min="2554" max="2554" width="4" style="41" customWidth="1"/>
    <col min="2555" max="2555" width="4.85546875" style="41" customWidth="1"/>
    <col min="2556" max="2556" width="5.28515625" style="41" customWidth="1"/>
    <col min="2557" max="2557" width="2" style="41" customWidth="1"/>
    <col min="2558" max="2558" width="12.140625" style="41" customWidth="1"/>
    <col min="2559" max="2559" width="12" style="41" customWidth="1"/>
    <col min="2560" max="2560" width="10.140625" style="41" customWidth="1"/>
    <col min="2561" max="2561" width="0.140625" style="41" customWidth="1"/>
    <col min="2562" max="2562" width="1" style="41" customWidth="1"/>
    <col min="2563" max="2563" width="7" style="41" customWidth="1"/>
    <col min="2564" max="2564" width="0.85546875" style="41" customWidth="1"/>
    <col min="2565" max="2565" width="3.28515625" style="41" customWidth="1"/>
    <col min="2566" max="2566" width="10.28515625" style="41" customWidth="1"/>
    <col min="2567" max="2567" width="1" style="41" customWidth="1"/>
    <col min="2568" max="2568" width="0" style="41" hidden="1" customWidth="1"/>
    <col min="2569" max="2569" width="1.140625" style="41" customWidth="1"/>
    <col min="2570" max="2805" width="9.140625" style="41"/>
    <col min="2806" max="2806" width="1.28515625" style="41" customWidth="1"/>
    <col min="2807" max="2807" width="11.5703125" style="41" customWidth="1"/>
    <col min="2808" max="2808" width="14.28515625" style="41" customWidth="1"/>
    <col min="2809" max="2809" width="6.28515625" style="41" customWidth="1"/>
    <col min="2810" max="2810" width="4" style="41" customWidth="1"/>
    <col min="2811" max="2811" width="4.85546875" style="41" customWidth="1"/>
    <col min="2812" max="2812" width="5.28515625" style="41" customWidth="1"/>
    <col min="2813" max="2813" width="2" style="41" customWidth="1"/>
    <col min="2814" max="2814" width="12.140625" style="41" customWidth="1"/>
    <col min="2815" max="2815" width="12" style="41" customWidth="1"/>
    <col min="2816" max="2816" width="10.140625" style="41" customWidth="1"/>
    <col min="2817" max="2817" width="0.140625" style="41" customWidth="1"/>
    <col min="2818" max="2818" width="1" style="41" customWidth="1"/>
    <col min="2819" max="2819" width="7" style="41" customWidth="1"/>
    <col min="2820" max="2820" width="0.85546875" style="41" customWidth="1"/>
    <col min="2821" max="2821" width="3.28515625" style="41" customWidth="1"/>
    <col min="2822" max="2822" width="10.28515625" style="41" customWidth="1"/>
    <col min="2823" max="2823" width="1" style="41" customWidth="1"/>
    <col min="2824" max="2824" width="0" style="41" hidden="1" customWidth="1"/>
    <col min="2825" max="2825" width="1.140625" style="41" customWidth="1"/>
    <col min="2826" max="3061" width="9.140625" style="41"/>
    <col min="3062" max="3062" width="1.28515625" style="41" customWidth="1"/>
    <col min="3063" max="3063" width="11.5703125" style="41" customWidth="1"/>
    <col min="3064" max="3064" width="14.28515625" style="41" customWidth="1"/>
    <col min="3065" max="3065" width="6.28515625" style="41" customWidth="1"/>
    <col min="3066" max="3066" width="4" style="41" customWidth="1"/>
    <col min="3067" max="3067" width="4.85546875" style="41" customWidth="1"/>
    <col min="3068" max="3068" width="5.28515625" style="41" customWidth="1"/>
    <col min="3069" max="3069" width="2" style="41" customWidth="1"/>
    <col min="3070" max="3070" width="12.140625" style="41" customWidth="1"/>
    <col min="3071" max="3071" width="12" style="41" customWidth="1"/>
    <col min="3072" max="3072" width="10.140625" style="41" customWidth="1"/>
    <col min="3073" max="3073" width="0.140625" style="41" customWidth="1"/>
    <col min="3074" max="3074" width="1" style="41" customWidth="1"/>
    <col min="3075" max="3075" width="7" style="41" customWidth="1"/>
    <col min="3076" max="3076" width="0.85546875" style="41" customWidth="1"/>
    <col min="3077" max="3077" width="3.28515625" style="41" customWidth="1"/>
    <col min="3078" max="3078" width="10.28515625" style="41" customWidth="1"/>
    <col min="3079" max="3079" width="1" style="41" customWidth="1"/>
    <col min="3080" max="3080" width="0" style="41" hidden="1" customWidth="1"/>
    <col min="3081" max="3081" width="1.140625" style="41" customWidth="1"/>
    <col min="3082" max="3317" width="9.140625" style="41"/>
    <col min="3318" max="3318" width="1.28515625" style="41" customWidth="1"/>
    <col min="3319" max="3319" width="11.5703125" style="41" customWidth="1"/>
    <col min="3320" max="3320" width="14.28515625" style="41" customWidth="1"/>
    <col min="3321" max="3321" width="6.28515625" style="41" customWidth="1"/>
    <col min="3322" max="3322" width="4" style="41" customWidth="1"/>
    <col min="3323" max="3323" width="4.85546875" style="41" customWidth="1"/>
    <col min="3324" max="3324" width="5.28515625" style="41" customWidth="1"/>
    <col min="3325" max="3325" width="2" style="41" customWidth="1"/>
    <col min="3326" max="3326" width="12.140625" style="41" customWidth="1"/>
    <col min="3327" max="3327" width="12" style="41" customWidth="1"/>
    <col min="3328" max="3328" width="10.140625" style="41" customWidth="1"/>
    <col min="3329" max="3329" width="0.140625" style="41" customWidth="1"/>
    <col min="3330" max="3330" width="1" style="41" customWidth="1"/>
    <col min="3331" max="3331" width="7" style="41" customWidth="1"/>
    <col min="3332" max="3332" width="0.85546875" style="41" customWidth="1"/>
    <col min="3333" max="3333" width="3.28515625" style="41" customWidth="1"/>
    <col min="3334" max="3334" width="10.28515625" style="41" customWidth="1"/>
    <col min="3335" max="3335" width="1" style="41" customWidth="1"/>
    <col min="3336" max="3336" width="0" style="41" hidden="1" customWidth="1"/>
    <col min="3337" max="3337" width="1.140625" style="41" customWidth="1"/>
    <col min="3338" max="3573" width="9.140625" style="41"/>
    <col min="3574" max="3574" width="1.28515625" style="41" customWidth="1"/>
    <col min="3575" max="3575" width="11.5703125" style="41" customWidth="1"/>
    <col min="3576" max="3576" width="14.28515625" style="41" customWidth="1"/>
    <col min="3577" max="3577" width="6.28515625" style="41" customWidth="1"/>
    <col min="3578" max="3578" width="4" style="41" customWidth="1"/>
    <col min="3579" max="3579" width="4.85546875" style="41" customWidth="1"/>
    <col min="3580" max="3580" width="5.28515625" style="41" customWidth="1"/>
    <col min="3581" max="3581" width="2" style="41" customWidth="1"/>
    <col min="3582" max="3582" width="12.140625" style="41" customWidth="1"/>
    <col min="3583" max="3583" width="12" style="41" customWidth="1"/>
    <col min="3584" max="3584" width="10.140625" style="41" customWidth="1"/>
    <col min="3585" max="3585" width="0.140625" style="41" customWidth="1"/>
    <col min="3586" max="3586" width="1" style="41" customWidth="1"/>
    <col min="3587" max="3587" width="7" style="41" customWidth="1"/>
    <col min="3588" max="3588" width="0.85546875" style="41" customWidth="1"/>
    <col min="3589" max="3589" width="3.28515625" style="41" customWidth="1"/>
    <col min="3590" max="3590" width="10.28515625" style="41" customWidth="1"/>
    <col min="3591" max="3591" width="1" style="41" customWidth="1"/>
    <col min="3592" max="3592" width="0" style="41" hidden="1" customWidth="1"/>
    <col min="3593" max="3593" width="1.140625" style="41" customWidth="1"/>
    <col min="3594" max="3829" width="9.140625" style="41"/>
    <col min="3830" max="3830" width="1.28515625" style="41" customWidth="1"/>
    <col min="3831" max="3831" width="11.5703125" style="41" customWidth="1"/>
    <col min="3832" max="3832" width="14.28515625" style="41" customWidth="1"/>
    <col min="3833" max="3833" width="6.28515625" style="41" customWidth="1"/>
    <col min="3834" max="3834" width="4" style="41" customWidth="1"/>
    <col min="3835" max="3835" width="4.85546875" style="41" customWidth="1"/>
    <col min="3836" max="3836" width="5.28515625" style="41" customWidth="1"/>
    <col min="3837" max="3837" width="2" style="41" customWidth="1"/>
    <col min="3838" max="3838" width="12.140625" style="41" customWidth="1"/>
    <col min="3839" max="3839" width="12" style="41" customWidth="1"/>
    <col min="3840" max="3840" width="10.140625" style="41" customWidth="1"/>
    <col min="3841" max="3841" width="0.140625" style="41" customWidth="1"/>
    <col min="3842" max="3842" width="1" style="41" customWidth="1"/>
    <col min="3843" max="3843" width="7" style="41" customWidth="1"/>
    <col min="3844" max="3844" width="0.85546875" style="41" customWidth="1"/>
    <col min="3845" max="3845" width="3.28515625" style="41" customWidth="1"/>
    <col min="3846" max="3846" width="10.28515625" style="41" customWidth="1"/>
    <col min="3847" max="3847" width="1" style="41" customWidth="1"/>
    <col min="3848" max="3848" width="0" style="41" hidden="1" customWidth="1"/>
    <col min="3849" max="3849" width="1.140625" style="41" customWidth="1"/>
    <col min="3850" max="4085" width="9.140625" style="41"/>
    <col min="4086" max="4086" width="1.28515625" style="41" customWidth="1"/>
    <col min="4087" max="4087" width="11.5703125" style="41" customWidth="1"/>
    <col min="4088" max="4088" width="14.28515625" style="41" customWidth="1"/>
    <col min="4089" max="4089" width="6.28515625" style="41" customWidth="1"/>
    <col min="4090" max="4090" width="4" style="41" customWidth="1"/>
    <col min="4091" max="4091" width="4.85546875" style="41" customWidth="1"/>
    <col min="4092" max="4092" width="5.28515625" style="41" customWidth="1"/>
    <col min="4093" max="4093" width="2" style="41" customWidth="1"/>
    <col min="4094" max="4094" width="12.140625" style="41" customWidth="1"/>
    <col min="4095" max="4095" width="12" style="41" customWidth="1"/>
    <col min="4096" max="4096" width="10.140625" style="41" customWidth="1"/>
    <col min="4097" max="4097" width="0.140625" style="41" customWidth="1"/>
    <col min="4098" max="4098" width="1" style="41" customWidth="1"/>
    <col min="4099" max="4099" width="7" style="41" customWidth="1"/>
    <col min="4100" max="4100" width="0.85546875" style="41" customWidth="1"/>
    <col min="4101" max="4101" width="3.28515625" style="41" customWidth="1"/>
    <col min="4102" max="4102" width="10.28515625" style="41" customWidth="1"/>
    <col min="4103" max="4103" width="1" style="41" customWidth="1"/>
    <col min="4104" max="4104" width="0" style="41" hidden="1" customWidth="1"/>
    <col min="4105" max="4105" width="1.140625" style="41" customWidth="1"/>
    <col min="4106" max="4341" width="9.140625" style="41"/>
    <col min="4342" max="4342" width="1.28515625" style="41" customWidth="1"/>
    <col min="4343" max="4343" width="11.5703125" style="41" customWidth="1"/>
    <col min="4344" max="4344" width="14.28515625" style="41" customWidth="1"/>
    <col min="4345" max="4345" width="6.28515625" style="41" customWidth="1"/>
    <col min="4346" max="4346" width="4" style="41" customWidth="1"/>
    <col min="4347" max="4347" width="4.85546875" style="41" customWidth="1"/>
    <col min="4348" max="4348" width="5.28515625" style="41" customWidth="1"/>
    <col min="4349" max="4349" width="2" style="41" customWidth="1"/>
    <col min="4350" max="4350" width="12.140625" style="41" customWidth="1"/>
    <col min="4351" max="4351" width="12" style="41" customWidth="1"/>
    <col min="4352" max="4352" width="10.140625" style="41" customWidth="1"/>
    <col min="4353" max="4353" width="0.140625" style="41" customWidth="1"/>
    <col min="4354" max="4354" width="1" style="41" customWidth="1"/>
    <col min="4355" max="4355" width="7" style="41" customWidth="1"/>
    <col min="4356" max="4356" width="0.85546875" style="41" customWidth="1"/>
    <col min="4357" max="4357" width="3.28515625" style="41" customWidth="1"/>
    <col min="4358" max="4358" width="10.28515625" style="41" customWidth="1"/>
    <col min="4359" max="4359" width="1" style="41" customWidth="1"/>
    <col min="4360" max="4360" width="0" style="41" hidden="1" customWidth="1"/>
    <col min="4361" max="4361" width="1.140625" style="41" customWidth="1"/>
    <col min="4362" max="4597" width="9.140625" style="41"/>
    <col min="4598" max="4598" width="1.28515625" style="41" customWidth="1"/>
    <col min="4599" max="4599" width="11.5703125" style="41" customWidth="1"/>
    <col min="4600" max="4600" width="14.28515625" style="41" customWidth="1"/>
    <col min="4601" max="4601" width="6.28515625" style="41" customWidth="1"/>
    <col min="4602" max="4602" width="4" style="41" customWidth="1"/>
    <col min="4603" max="4603" width="4.85546875" style="41" customWidth="1"/>
    <col min="4604" max="4604" width="5.28515625" style="41" customWidth="1"/>
    <col min="4605" max="4605" width="2" style="41" customWidth="1"/>
    <col min="4606" max="4606" width="12.140625" style="41" customWidth="1"/>
    <col min="4607" max="4607" width="12" style="41" customWidth="1"/>
    <col min="4608" max="4608" width="10.140625" style="41" customWidth="1"/>
    <col min="4609" max="4609" width="0.140625" style="41" customWidth="1"/>
    <col min="4610" max="4610" width="1" style="41" customWidth="1"/>
    <col min="4611" max="4611" width="7" style="41" customWidth="1"/>
    <col min="4612" max="4612" width="0.85546875" style="41" customWidth="1"/>
    <col min="4613" max="4613" width="3.28515625" style="41" customWidth="1"/>
    <col min="4614" max="4614" width="10.28515625" style="41" customWidth="1"/>
    <col min="4615" max="4615" width="1" style="41" customWidth="1"/>
    <col min="4616" max="4616" width="0" style="41" hidden="1" customWidth="1"/>
    <col min="4617" max="4617" width="1.140625" style="41" customWidth="1"/>
    <col min="4618" max="4853" width="9.140625" style="41"/>
    <col min="4854" max="4854" width="1.28515625" style="41" customWidth="1"/>
    <col min="4855" max="4855" width="11.5703125" style="41" customWidth="1"/>
    <col min="4856" max="4856" width="14.28515625" style="41" customWidth="1"/>
    <col min="4857" max="4857" width="6.28515625" style="41" customWidth="1"/>
    <col min="4858" max="4858" width="4" style="41" customWidth="1"/>
    <col min="4859" max="4859" width="4.85546875" style="41" customWidth="1"/>
    <col min="4860" max="4860" width="5.28515625" style="41" customWidth="1"/>
    <col min="4861" max="4861" width="2" style="41" customWidth="1"/>
    <col min="4862" max="4862" width="12.140625" style="41" customWidth="1"/>
    <col min="4863" max="4863" width="12" style="41" customWidth="1"/>
    <col min="4864" max="4864" width="10.140625" style="41" customWidth="1"/>
    <col min="4865" max="4865" width="0.140625" style="41" customWidth="1"/>
    <col min="4866" max="4866" width="1" style="41" customWidth="1"/>
    <col min="4867" max="4867" width="7" style="41" customWidth="1"/>
    <col min="4868" max="4868" width="0.85546875" style="41" customWidth="1"/>
    <col min="4869" max="4869" width="3.28515625" style="41" customWidth="1"/>
    <col min="4870" max="4870" width="10.28515625" style="41" customWidth="1"/>
    <col min="4871" max="4871" width="1" style="41" customWidth="1"/>
    <col min="4872" max="4872" width="0" style="41" hidden="1" customWidth="1"/>
    <col min="4873" max="4873" width="1.140625" style="41" customWidth="1"/>
    <col min="4874" max="5109" width="9.140625" style="41"/>
    <col min="5110" max="5110" width="1.28515625" style="41" customWidth="1"/>
    <col min="5111" max="5111" width="11.5703125" style="41" customWidth="1"/>
    <col min="5112" max="5112" width="14.28515625" style="41" customWidth="1"/>
    <col min="5113" max="5113" width="6.28515625" style="41" customWidth="1"/>
    <col min="5114" max="5114" width="4" style="41" customWidth="1"/>
    <col min="5115" max="5115" width="4.85546875" style="41" customWidth="1"/>
    <col min="5116" max="5116" width="5.28515625" style="41" customWidth="1"/>
    <col min="5117" max="5117" width="2" style="41" customWidth="1"/>
    <col min="5118" max="5118" width="12.140625" style="41" customWidth="1"/>
    <col min="5119" max="5119" width="12" style="41" customWidth="1"/>
    <col min="5120" max="5120" width="10.140625" style="41" customWidth="1"/>
    <col min="5121" max="5121" width="0.140625" style="41" customWidth="1"/>
    <col min="5122" max="5122" width="1" style="41" customWidth="1"/>
    <col min="5123" max="5123" width="7" style="41" customWidth="1"/>
    <col min="5124" max="5124" width="0.85546875" style="41" customWidth="1"/>
    <col min="5125" max="5125" width="3.28515625" style="41" customWidth="1"/>
    <col min="5126" max="5126" width="10.28515625" style="41" customWidth="1"/>
    <col min="5127" max="5127" width="1" style="41" customWidth="1"/>
    <col min="5128" max="5128" width="0" style="41" hidden="1" customWidth="1"/>
    <col min="5129" max="5129" width="1.140625" style="41" customWidth="1"/>
    <col min="5130" max="5365" width="9.140625" style="41"/>
    <col min="5366" max="5366" width="1.28515625" style="41" customWidth="1"/>
    <col min="5367" max="5367" width="11.5703125" style="41" customWidth="1"/>
    <col min="5368" max="5368" width="14.28515625" style="41" customWidth="1"/>
    <col min="5369" max="5369" width="6.28515625" style="41" customWidth="1"/>
    <col min="5370" max="5370" width="4" style="41" customWidth="1"/>
    <col min="5371" max="5371" width="4.85546875" style="41" customWidth="1"/>
    <col min="5372" max="5372" width="5.28515625" style="41" customWidth="1"/>
    <col min="5373" max="5373" width="2" style="41" customWidth="1"/>
    <col min="5374" max="5374" width="12.140625" style="41" customWidth="1"/>
    <col min="5375" max="5375" width="12" style="41" customWidth="1"/>
    <col min="5376" max="5376" width="10.140625" style="41" customWidth="1"/>
    <col min="5377" max="5377" width="0.140625" style="41" customWidth="1"/>
    <col min="5378" max="5378" width="1" style="41" customWidth="1"/>
    <col min="5379" max="5379" width="7" style="41" customWidth="1"/>
    <col min="5380" max="5380" width="0.85546875" style="41" customWidth="1"/>
    <col min="5381" max="5381" width="3.28515625" style="41" customWidth="1"/>
    <col min="5382" max="5382" width="10.28515625" style="41" customWidth="1"/>
    <col min="5383" max="5383" width="1" style="41" customWidth="1"/>
    <col min="5384" max="5384" width="0" style="41" hidden="1" customWidth="1"/>
    <col min="5385" max="5385" width="1.140625" style="41" customWidth="1"/>
    <col min="5386" max="5621" width="9.140625" style="41"/>
    <col min="5622" max="5622" width="1.28515625" style="41" customWidth="1"/>
    <col min="5623" max="5623" width="11.5703125" style="41" customWidth="1"/>
    <col min="5624" max="5624" width="14.28515625" style="41" customWidth="1"/>
    <col min="5625" max="5625" width="6.28515625" style="41" customWidth="1"/>
    <col min="5626" max="5626" width="4" style="41" customWidth="1"/>
    <col min="5627" max="5627" width="4.85546875" style="41" customWidth="1"/>
    <col min="5628" max="5628" width="5.28515625" style="41" customWidth="1"/>
    <col min="5629" max="5629" width="2" style="41" customWidth="1"/>
    <col min="5630" max="5630" width="12.140625" style="41" customWidth="1"/>
    <col min="5631" max="5631" width="12" style="41" customWidth="1"/>
    <col min="5632" max="5632" width="10.140625" style="41" customWidth="1"/>
    <col min="5633" max="5633" width="0.140625" style="41" customWidth="1"/>
    <col min="5634" max="5634" width="1" style="41" customWidth="1"/>
    <col min="5635" max="5635" width="7" style="41" customWidth="1"/>
    <col min="5636" max="5636" width="0.85546875" style="41" customWidth="1"/>
    <col min="5637" max="5637" width="3.28515625" style="41" customWidth="1"/>
    <col min="5638" max="5638" width="10.28515625" style="41" customWidth="1"/>
    <col min="5639" max="5639" width="1" style="41" customWidth="1"/>
    <col min="5640" max="5640" width="0" style="41" hidden="1" customWidth="1"/>
    <col min="5641" max="5641" width="1.140625" style="41" customWidth="1"/>
    <col min="5642" max="5877" width="9.140625" style="41"/>
    <col min="5878" max="5878" width="1.28515625" style="41" customWidth="1"/>
    <col min="5879" max="5879" width="11.5703125" style="41" customWidth="1"/>
    <col min="5880" max="5880" width="14.28515625" style="41" customWidth="1"/>
    <col min="5881" max="5881" width="6.28515625" style="41" customWidth="1"/>
    <col min="5882" max="5882" width="4" style="41" customWidth="1"/>
    <col min="5883" max="5883" width="4.85546875" style="41" customWidth="1"/>
    <col min="5884" max="5884" width="5.28515625" style="41" customWidth="1"/>
    <col min="5885" max="5885" width="2" style="41" customWidth="1"/>
    <col min="5886" max="5886" width="12.140625" style="41" customWidth="1"/>
    <col min="5887" max="5887" width="12" style="41" customWidth="1"/>
    <col min="5888" max="5888" width="10.140625" style="41" customWidth="1"/>
    <col min="5889" max="5889" width="0.140625" style="41" customWidth="1"/>
    <col min="5890" max="5890" width="1" style="41" customWidth="1"/>
    <col min="5891" max="5891" width="7" style="41" customWidth="1"/>
    <col min="5892" max="5892" width="0.85546875" style="41" customWidth="1"/>
    <col min="5893" max="5893" width="3.28515625" style="41" customWidth="1"/>
    <col min="5894" max="5894" width="10.28515625" style="41" customWidth="1"/>
    <col min="5895" max="5895" width="1" style="41" customWidth="1"/>
    <col min="5896" max="5896" width="0" style="41" hidden="1" customWidth="1"/>
    <col min="5897" max="5897" width="1.140625" style="41" customWidth="1"/>
    <col min="5898" max="6133" width="9.140625" style="41"/>
    <col min="6134" max="6134" width="1.28515625" style="41" customWidth="1"/>
    <col min="6135" max="6135" width="11.5703125" style="41" customWidth="1"/>
    <col min="6136" max="6136" width="14.28515625" style="41" customWidth="1"/>
    <col min="6137" max="6137" width="6.28515625" style="41" customWidth="1"/>
    <col min="6138" max="6138" width="4" style="41" customWidth="1"/>
    <col min="6139" max="6139" width="4.85546875" style="41" customWidth="1"/>
    <col min="6140" max="6140" width="5.28515625" style="41" customWidth="1"/>
    <col min="6141" max="6141" width="2" style="41" customWidth="1"/>
    <col min="6142" max="6142" width="12.140625" style="41" customWidth="1"/>
    <col min="6143" max="6143" width="12" style="41" customWidth="1"/>
    <col min="6144" max="6144" width="10.140625" style="41" customWidth="1"/>
    <col min="6145" max="6145" width="0.140625" style="41" customWidth="1"/>
    <col min="6146" max="6146" width="1" style="41" customWidth="1"/>
    <col min="6147" max="6147" width="7" style="41" customWidth="1"/>
    <col min="6148" max="6148" width="0.85546875" style="41" customWidth="1"/>
    <col min="6149" max="6149" width="3.28515625" style="41" customWidth="1"/>
    <col min="6150" max="6150" width="10.28515625" style="41" customWidth="1"/>
    <col min="6151" max="6151" width="1" style="41" customWidth="1"/>
    <col min="6152" max="6152" width="0" style="41" hidden="1" customWidth="1"/>
    <col min="6153" max="6153" width="1.140625" style="41" customWidth="1"/>
    <col min="6154" max="6389" width="9.140625" style="41"/>
    <col min="6390" max="6390" width="1.28515625" style="41" customWidth="1"/>
    <col min="6391" max="6391" width="11.5703125" style="41" customWidth="1"/>
    <col min="6392" max="6392" width="14.28515625" style="41" customWidth="1"/>
    <col min="6393" max="6393" width="6.28515625" style="41" customWidth="1"/>
    <col min="6394" max="6394" width="4" style="41" customWidth="1"/>
    <col min="6395" max="6395" width="4.85546875" style="41" customWidth="1"/>
    <col min="6396" max="6396" width="5.28515625" style="41" customWidth="1"/>
    <col min="6397" max="6397" width="2" style="41" customWidth="1"/>
    <col min="6398" max="6398" width="12.140625" style="41" customWidth="1"/>
    <col min="6399" max="6399" width="12" style="41" customWidth="1"/>
    <col min="6400" max="6400" width="10.140625" style="41" customWidth="1"/>
    <col min="6401" max="6401" width="0.140625" style="41" customWidth="1"/>
    <col min="6402" max="6402" width="1" style="41" customWidth="1"/>
    <col min="6403" max="6403" width="7" style="41" customWidth="1"/>
    <col min="6404" max="6404" width="0.85546875" style="41" customWidth="1"/>
    <col min="6405" max="6405" width="3.28515625" style="41" customWidth="1"/>
    <col min="6406" max="6406" width="10.28515625" style="41" customWidth="1"/>
    <col min="6407" max="6407" width="1" style="41" customWidth="1"/>
    <col min="6408" max="6408" width="0" style="41" hidden="1" customWidth="1"/>
    <col min="6409" max="6409" width="1.140625" style="41" customWidth="1"/>
    <col min="6410" max="6645" width="9.140625" style="41"/>
    <col min="6646" max="6646" width="1.28515625" style="41" customWidth="1"/>
    <col min="6647" max="6647" width="11.5703125" style="41" customWidth="1"/>
    <col min="6648" max="6648" width="14.28515625" style="41" customWidth="1"/>
    <col min="6649" max="6649" width="6.28515625" style="41" customWidth="1"/>
    <col min="6650" max="6650" width="4" style="41" customWidth="1"/>
    <col min="6651" max="6651" width="4.85546875" style="41" customWidth="1"/>
    <col min="6652" max="6652" width="5.28515625" style="41" customWidth="1"/>
    <col min="6653" max="6653" width="2" style="41" customWidth="1"/>
    <col min="6654" max="6654" width="12.140625" style="41" customWidth="1"/>
    <col min="6655" max="6655" width="12" style="41" customWidth="1"/>
    <col min="6656" max="6656" width="10.140625" style="41" customWidth="1"/>
    <col min="6657" max="6657" width="0.140625" style="41" customWidth="1"/>
    <col min="6658" max="6658" width="1" style="41" customWidth="1"/>
    <col min="6659" max="6659" width="7" style="41" customWidth="1"/>
    <col min="6660" max="6660" width="0.85546875" style="41" customWidth="1"/>
    <col min="6661" max="6661" width="3.28515625" style="41" customWidth="1"/>
    <col min="6662" max="6662" width="10.28515625" style="41" customWidth="1"/>
    <col min="6663" max="6663" width="1" style="41" customWidth="1"/>
    <col min="6664" max="6664" width="0" style="41" hidden="1" customWidth="1"/>
    <col min="6665" max="6665" width="1.140625" style="41" customWidth="1"/>
    <col min="6666" max="6901" width="9.140625" style="41"/>
    <col min="6902" max="6902" width="1.28515625" style="41" customWidth="1"/>
    <col min="6903" max="6903" width="11.5703125" style="41" customWidth="1"/>
    <col min="6904" max="6904" width="14.28515625" style="41" customWidth="1"/>
    <col min="6905" max="6905" width="6.28515625" style="41" customWidth="1"/>
    <col min="6906" max="6906" width="4" style="41" customWidth="1"/>
    <col min="6907" max="6907" width="4.85546875" style="41" customWidth="1"/>
    <col min="6908" max="6908" width="5.28515625" style="41" customWidth="1"/>
    <col min="6909" max="6909" width="2" style="41" customWidth="1"/>
    <col min="6910" max="6910" width="12.140625" style="41" customWidth="1"/>
    <col min="6911" max="6911" width="12" style="41" customWidth="1"/>
    <col min="6912" max="6912" width="10.140625" style="41" customWidth="1"/>
    <col min="6913" max="6913" width="0.140625" style="41" customWidth="1"/>
    <col min="6914" max="6914" width="1" style="41" customWidth="1"/>
    <col min="6915" max="6915" width="7" style="41" customWidth="1"/>
    <col min="6916" max="6916" width="0.85546875" style="41" customWidth="1"/>
    <col min="6917" max="6917" width="3.28515625" style="41" customWidth="1"/>
    <col min="6918" max="6918" width="10.28515625" style="41" customWidth="1"/>
    <col min="6919" max="6919" width="1" style="41" customWidth="1"/>
    <col min="6920" max="6920" width="0" style="41" hidden="1" customWidth="1"/>
    <col min="6921" max="6921" width="1.140625" style="41" customWidth="1"/>
    <col min="6922" max="7157" width="9.140625" style="41"/>
    <col min="7158" max="7158" width="1.28515625" style="41" customWidth="1"/>
    <col min="7159" max="7159" width="11.5703125" style="41" customWidth="1"/>
    <col min="7160" max="7160" width="14.28515625" style="41" customWidth="1"/>
    <col min="7161" max="7161" width="6.28515625" style="41" customWidth="1"/>
    <col min="7162" max="7162" width="4" style="41" customWidth="1"/>
    <col min="7163" max="7163" width="4.85546875" style="41" customWidth="1"/>
    <col min="7164" max="7164" width="5.28515625" style="41" customWidth="1"/>
    <col min="7165" max="7165" width="2" style="41" customWidth="1"/>
    <col min="7166" max="7166" width="12.140625" style="41" customWidth="1"/>
    <col min="7167" max="7167" width="12" style="41" customWidth="1"/>
    <col min="7168" max="7168" width="10.140625" style="41" customWidth="1"/>
    <col min="7169" max="7169" width="0.140625" style="41" customWidth="1"/>
    <col min="7170" max="7170" width="1" style="41" customWidth="1"/>
    <col min="7171" max="7171" width="7" style="41" customWidth="1"/>
    <col min="7172" max="7172" width="0.85546875" style="41" customWidth="1"/>
    <col min="7173" max="7173" width="3.28515625" style="41" customWidth="1"/>
    <col min="7174" max="7174" width="10.28515625" style="41" customWidth="1"/>
    <col min="7175" max="7175" width="1" style="41" customWidth="1"/>
    <col min="7176" max="7176" width="0" style="41" hidden="1" customWidth="1"/>
    <col min="7177" max="7177" width="1.140625" style="41" customWidth="1"/>
    <col min="7178" max="7413" width="9.140625" style="41"/>
    <col min="7414" max="7414" width="1.28515625" style="41" customWidth="1"/>
    <col min="7415" max="7415" width="11.5703125" style="41" customWidth="1"/>
    <col min="7416" max="7416" width="14.28515625" style="41" customWidth="1"/>
    <col min="7417" max="7417" width="6.28515625" style="41" customWidth="1"/>
    <col min="7418" max="7418" width="4" style="41" customWidth="1"/>
    <col min="7419" max="7419" width="4.85546875" style="41" customWidth="1"/>
    <col min="7420" max="7420" width="5.28515625" style="41" customWidth="1"/>
    <col min="7421" max="7421" width="2" style="41" customWidth="1"/>
    <col min="7422" max="7422" width="12.140625" style="41" customWidth="1"/>
    <col min="7423" max="7423" width="12" style="41" customWidth="1"/>
    <col min="7424" max="7424" width="10.140625" style="41" customWidth="1"/>
    <col min="7425" max="7425" width="0.140625" style="41" customWidth="1"/>
    <col min="7426" max="7426" width="1" style="41" customWidth="1"/>
    <col min="7427" max="7427" width="7" style="41" customWidth="1"/>
    <col min="7428" max="7428" width="0.85546875" style="41" customWidth="1"/>
    <col min="7429" max="7429" width="3.28515625" style="41" customWidth="1"/>
    <col min="7430" max="7430" width="10.28515625" style="41" customWidth="1"/>
    <col min="7431" max="7431" width="1" style="41" customWidth="1"/>
    <col min="7432" max="7432" width="0" style="41" hidden="1" customWidth="1"/>
    <col min="7433" max="7433" width="1.140625" style="41" customWidth="1"/>
    <col min="7434" max="7669" width="9.140625" style="41"/>
    <col min="7670" max="7670" width="1.28515625" style="41" customWidth="1"/>
    <col min="7671" max="7671" width="11.5703125" style="41" customWidth="1"/>
    <col min="7672" max="7672" width="14.28515625" style="41" customWidth="1"/>
    <col min="7673" max="7673" width="6.28515625" style="41" customWidth="1"/>
    <col min="7674" max="7674" width="4" style="41" customWidth="1"/>
    <col min="7675" max="7675" width="4.85546875" style="41" customWidth="1"/>
    <col min="7676" max="7676" width="5.28515625" style="41" customWidth="1"/>
    <col min="7677" max="7677" width="2" style="41" customWidth="1"/>
    <col min="7678" max="7678" width="12.140625" style="41" customWidth="1"/>
    <col min="7679" max="7679" width="12" style="41" customWidth="1"/>
    <col min="7680" max="7680" width="10.140625" style="41" customWidth="1"/>
    <col min="7681" max="7681" width="0.140625" style="41" customWidth="1"/>
    <col min="7682" max="7682" width="1" style="41" customWidth="1"/>
    <col min="7683" max="7683" width="7" style="41" customWidth="1"/>
    <col min="7684" max="7684" width="0.85546875" style="41" customWidth="1"/>
    <col min="7685" max="7685" width="3.28515625" style="41" customWidth="1"/>
    <col min="7686" max="7686" width="10.28515625" style="41" customWidth="1"/>
    <col min="7687" max="7687" width="1" style="41" customWidth="1"/>
    <col min="7688" max="7688" width="0" style="41" hidden="1" customWidth="1"/>
    <col min="7689" max="7689" width="1.140625" style="41" customWidth="1"/>
    <col min="7690" max="7925" width="9.140625" style="41"/>
    <col min="7926" max="7926" width="1.28515625" style="41" customWidth="1"/>
    <col min="7927" max="7927" width="11.5703125" style="41" customWidth="1"/>
    <col min="7928" max="7928" width="14.28515625" style="41" customWidth="1"/>
    <col min="7929" max="7929" width="6.28515625" style="41" customWidth="1"/>
    <col min="7930" max="7930" width="4" style="41" customWidth="1"/>
    <col min="7931" max="7931" width="4.85546875" style="41" customWidth="1"/>
    <col min="7932" max="7932" width="5.28515625" style="41" customWidth="1"/>
    <col min="7933" max="7933" width="2" style="41" customWidth="1"/>
    <col min="7934" max="7934" width="12.140625" style="41" customWidth="1"/>
    <col min="7935" max="7935" width="12" style="41" customWidth="1"/>
    <col min="7936" max="7936" width="10.140625" style="41" customWidth="1"/>
    <col min="7937" max="7937" width="0.140625" style="41" customWidth="1"/>
    <col min="7938" max="7938" width="1" style="41" customWidth="1"/>
    <col min="7939" max="7939" width="7" style="41" customWidth="1"/>
    <col min="7940" max="7940" width="0.85546875" style="41" customWidth="1"/>
    <col min="7941" max="7941" width="3.28515625" style="41" customWidth="1"/>
    <col min="7942" max="7942" width="10.28515625" style="41" customWidth="1"/>
    <col min="7943" max="7943" width="1" style="41" customWidth="1"/>
    <col min="7944" max="7944" width="0" style="41" hidden="1" customWidth="1"/>
    <col min="7945" max="7945" width="1.140625" style="41" customWidth="1"/>
    <col min="7946" max="8181" width="9.140625" style="41"/>
    <col min="8182" max="8182" width="1.28515625" style="41" customWidth="1"/>
    <col min="8183" max="8183" width="11.5703125" style="41" customWidth="1"/>
    <col min="8184" max="8184" width="14.28515625" style="41" customWidth="1"/>
    <col min="8185" max="8185" width="6.28515625" style="41" customWidth="1"/>
    <col min="8186" max="8186" width="4" style="41" customWidth="1"/>
    <col min="8187" max="8187" width="4.85546875" style="41" customWidth="1"/>
    <col min="8188" max="8188" width="5.28515625" style="41" customWidth="1"/>
    <col min="8189" max="8189" width="2" style="41" customWidth="1"/>
    <col min="8190" max="8190" width="12.140625" style="41" customWidth="1"/>
    <col min="8191" max="8191" width="12" style="41" customWidth="1"/>
    <col min="8192" max="8192" width="10.140625" style="41" customWidth="1"/>
    <col min="8193" max="8193" width="0.140625" style="41" customWidth="1"/>
    <col min="8194" max="8194" width="1" style="41" customWidth="1"/>
    <col min="8195" max="8195" width="7" style="41" customWidth="1"/>
    <col min="8196" max="8196" width="0.85546875" style="41" customWidth="1"/>
    <col min="8197" max="8197" width="3.28515625" style="41" customWidth="1"/>
    <col min="8198" max="8198" width="10.28515625" style="41" customWidth="1"/>
    <col min="8199" max="8199" width="1" style="41" customWidth="1"/>
    <col min="8200" max="8200" width="0" style="41" hidden="1" customWidth="1"/>
    <col min="8201" max="8201" width="1.140625" style="41" customWidth="1"/>
    <col min="8202" max="8437" width="9.140625" style="41"/>
    <col min="8438" max="8438" width="1.28515625" style="41" customWidth="1"/>
    <col min="8439" max="8439" width="11.5703125" style="41" customWidth="1"/>
    <col min="8440" max="8440" width="14.28515625" style="41" customWidth="1"/>
    <col min="8441" max="8441" width="6.28515625" style="41" customWidth="1"/>
    <col min="8442" max="8442" width="4" style="41" customWidth="1"/>
    <col min="8443" max="8443" width="4.85546875" style="41" customWidth="1"/>
    <col min="8444" max="8444" width="5.28515625" style="41" customWidth="1"/>
    <col min="8445" max="8445" width="2" style="41" customWidth="1"/>
    <col min="8446" max="8446" width="12.140625" style="41" customWidth="1"/>
    <col min="8447" max="8447" width="12" style="41" customWidth="1"/>
    <col min="8448" max="8448" width="10.140625" style="41" customWidth="1"/>
    <col min="8449" max="8449" width="0.140625" style="41" customWidth="1"/>
    <col min="8450" max="8450" width="1" style="41" customWidth="1"/>
    <col min="8451" max="8451" width="7" style="41" customWidth="1"/>
    <col min="8452" max="8452" width="0.85546875" style="41" customWidth="1"/>
    <col min="8453" max="8453" width="3.28515625" style="41" customWidth="1"/>
    <col min="8454" max="8454" width="10.28515625" style="41" customWidth="1"/>
    <col min="8455" max="8455" width="1" style="41" customWidth="1"/>
    <col min="8456" max="8456" width="0" style="41" hidden="1" customWidth="1"/>
    <col min="8457" max="8457" width="1.140625" style="41" customWidth="1"/>
    <col min="8458" max="8693" width="9.140625" style="41"/>
    <col min="8694" max="8694" width="1.28515625" style="41" customWidth="1"/>
    <col min="8695" max="8695" width="11.5703125" style="41" customWidth="1"/>
    <col min="8696" max="8696" width="14.28515625" style="41" customWidth="1"/>
    <col min="8697" max="8697" width="6.28515625" style="41" customWidth="1"/>
    <col min="8698" max="8698" width="4" style="41" customWidth="1"/>
    <col min="8699" max="8699" width="4.85546875" style="41" customWidth="1"/>
    <col min="8700" max="8700" width="5.28515625" style="41" customWidth="1"/>
    <col min="8701" max="8701" width="2" style="41" customWidth="1"/>
    <col min="8702" max="8702" width="12.140625" style="41" customWidth="1"/>
    <col min="8703" max="8703" width="12" style="41" customWidth="1"/>
    <col min="8704" max="8704" width="10.140625" style="41" customWidth="1"/>
    <col min="8705" max="8705" width="0.140625" style="41" customWidth="1"/>
    <col min="8706" max="8706" width="1" style="41" customWidth="1"/>
    <col min="8707" max="8707" width="7" style="41" customWidth="1"/>
    <col min="8708" max="8708" width="0.85546875" style="41" customWidth="1"/>
    <col min="8709" max="8709" width="3.28515625" style="41" customWidth="1"/>
    <col min="8710" max="8710" width="10.28515625" style="41" customWidth="1"/>
    <col min="8711" max="8711" width="1" style="41" customWidth="1"/>
    <col min="8712" max="8712" width="0" style="41" hidden="1" customWidth="1"/>
    <col min="8713" max="8713" width="1.140625" style="41" customWidth="1"/>
    <col min="8714" max="8949" width="9.140625" style="41"/>
    <col min="8950" max="8950" width="1.28515625" style="41" customWidth="1"/>
    <col min="8951" max="8951" width="11.5703125" style="41" customWidth="1"/>
    <col min="8952" max="8952" width="14.28515625" style="41" customWidth="1"/>
    <col min="8953" max="8953" width="6.28515625" style="41" customWidth="1"/>
    <col min="8954" max="8954" width="4" style="41" customWidth="1"/>
    <col min="8955" max="8955" width="4.85546875" style="41" customWidth="1"/>
    <col min="8956" max="8956" width="5.28515625" style="41" customWidth="1"/>
    <col min="8957" max="8957" width="2" style="41" customWidth="1"/>
    <col min="8958" max="8958" width="12.140625" style="41" customWidth="1"/>
    <col min="8959" max="8959" width="12" style="41" customWidth="1"/>
    <col min="8960" max="8960" width="10.140625" style="41" customWidth="1"/>
    <col min="8961" max="8961" width="0.140625" style="41" customWidth="1"/>
    <col min="8962" max="8962" width="1" style="41" customWidth="1"/>
    <col min="8963" max="8963" width="7" style="41" customWidth="1"/>
    <col min="8964" max="8964" width="0.85546875" style="41" customWidth="1"/>
    <col min="8965" max="8965" width="3.28515625" style="41" customWidth="1"/>
    <col min="8966" max="8966" width="10.28515625" style="41" customWidth="1"/>
    <col min="8967" max="8967" width="1" style="41" customWidth="1"/>
    <col min="8968" max="8968" width="0" style="41" hidden="1" customWidth="1"/>
    <col min="8969" max="8969" width="1.140625" style="41" customWidth="1"/>
    <col min="8970" max="9205" width="9.140625" style="41"/>
    <col min="9206" max="9206" width="1.28515625" style="41" customWidth="1"/>
    <col min="9207" max="9207" width="11.5703125" style="41" customWidth="1"/>
    <col min="9208" max="9208" width="14.28515625" style="41" customWidth="1"/>
    <col min="9209" max="9209" width="6.28515625" style="41" customWidth="1"/>
    <col min="9210" max="9210" width="4" style="41" customWidth="1"/>
    <col min="9211" max="9211" width="4.85546875" style="41" customWidth="1"/>
    <col min="9212" max="9212" width="5.28515625" style="41" customWidth="1"/>
    <col min="9213" max="9213" width="2" style="41" customWidth="1"/>
    <col min="9214" max="9214" width="12.140625" style="41" customWidth="1"/>
    <col min="9215" max="9215" width="12" style="41" customWidth="1"/>
    <col min="9216" max="9216" width="10.140625" style="41" customWidth="1"/>
    <col min="9217" max="9217" width="0.140625" style="41" customWidth="1"/>
    <col min="9218" max="9218" width="1" style="41" customWidth="1"/>
    <col min="9219" max="9219" width="7" style="41" customWidth="1"/>
    <col min="9220" max="9220" width="0.85546875" style="41" customWidth="1"/>
    <col min="9221" max="9221" width="3.28515625" style="41" customWidth="1"/>
    <col min="9222" max="9222" width="10.28515625" style="41" customWidth="1"/>
    <col min="9223" max="9223" width="1" style="41" customWidth="1"/>
    <col min="9224" max="9224" width="0" style="41" hidden="1" customWidth="1"/>
    <col min="9225" max="9225" width="1.140625" style="41" customWidth="1"/>
    <col min="9226" max="9461" width="9.140625" style="41"/>
    <col min="9462" max="9462" width="1.28515625" style="41" customWidth="1"/>
    <col min="9463" max="9463" width="11.5703125" style="41" customWidth="1"/>
    <col min="9464" max="9464" width="14.28515625" style="41" customWidth="1"/>
    <col min="9465" max="9465" width="6.28515625" style="41" customWidth="1"/>
    <col min="9466" max="9466" width="4" style="41" customWidth="1"/>
    <col min="9467" max="9467" width="4.85546875" style="41" customWidth="1"/>
    <col min="9468" max="9468" width="5.28515625" style="41" customWidth="1"/>
    <col min="9469" max="9469" width="2" style="41" customWidth="1"/>
    <col min="9470" max="9470" width="12.140625" style="41" customWidth="1"/>
    <col min="9471" max="9471" width="12" style="41" customWidth="1"/>
    <col min="9472" max="9472" width="10.140625" style="41" customWidth="1"/>
    <col min="9473" max="9473" width="0.140625" style="41" customWidth="1"/>
    <col min="9474" max="9474" width="1" style="41" customWidth="1"/>
    <col min="9475" max="9475" width="7" style="41" customWidth="1"/>
    <col min="9476" max="9476" width="0.85546875" style="41" customWidth="1"/>
    <col min="9477" max="9477" width="3.28515625" style="41" customWidth="1"/>
    <col min="9478" max="9478" width="10.28515625" style="41" customWidth="1"/>
    <col min="9479" max="9479" width="1" style="41" customWidth="1"/>
    <col min="9480" max="9480" width="0" style="41" hidden="1" customWidth="1"/>
    <col min="9481" max="9481" width="1.140625" style="41" customWidth="1"/>
    <col min="9482" max="9717" width="9.140625" style="41"/>
    <col min="9718" max="9718" width="1.28515625" style="41" customWidth="1"/>
    <col min="9719" max="9719" width="11.5703125" style="41" customWidth="1"/>
    <col min="9720" max="9720" width="14.28515625" style="41" customWidth="1"/>
    <col min="9721" max="9721" width="6.28515625" style="41" customWidth="1"/>
    <col min="9722" max="9722" width="4" style="41" customWidth="1"/>
    <col min="9723" max="9723" width="4.85546875" style="41" customWidth="1"/>
    <col min="9724" max="9724" width="5.28515625" style="41" customWidth="1"/>
    <col min="9725" max="9725" width="2" style="41" customWidth="1"/>
    <col min="9726" max="9726" width="12.140625" style="41" customWidth="1"/>
    <col min="9727" max="9727" width="12" style="41" customWidth="1"/>
    <col min="9728" max="9728" width="10.140625" style="41" customWidth="1"/>
    <col min="9729" max="9729" width="0.140625" style="41" customWidth="1"/>
    <col min="9730" max="9730" width="1" style="41" customWidth="1"/>
    <col min="9731" max="9731" width="7" style="41" customWidth="1"/>
    <col min="9732" max="9732" width="0.85546875" style="41" customWidth="1"/>
    <col min="9733" max="9733" width="3.28515625" style="41" customWidth="1"/>
    <col min="9734" max="9734" width="10.28515625" style="41" customWidth="1"/>
    <col min="9735" max="9735" width="1" style="41" customWidth="1"/>
    <col min="9736" max="9736" width="0" style="41" hidden="1" customWidth="1"/>
    <col min="9737" max="9737" width="1.140625" style="41" customWidth="1"/>
    <col min="9738" max="9973" width="9.140625" style="41"/>
    <col min="9974" max="9974" width="1.28515625" style="41" customWidth="1"/>
    <col min="9975" max="9975" width="11.5703125" style="41" customWidth="1"/>
    <col min="9976" max="9976" width="14.28515625" style="41" customWidth="1"/>
    <col min="9977" max="9977" width="6.28515625" style="41" customWidth="1"/>
    <col min="9978" max="9978" width="4" style="41" customWidth="1"/>
    <col min="9979" max="9979" width="4.85546875" style="41" customWidth="1"/>
    <col min="9980" max="9980" width="5.28515625" style="41" customWidth="1"/>
    <col min="9981" max="9981" width="2" style="41" customWidth="1"/>
    <col min="9982" max="9982" width="12.140625" style="41" customWidth="1"/>
    <col min="9983" max="9983" width="12" style="41" customWidth="1"/>
    <col min="9984" max="9984" width="10.140625" style="41" customWidth="1"/>
    <col min="9985" max="9985" width="0.140625" style="41" customWidth="1"/>
    <col min="9986" max="9986" width="1" style="41" customWidth="1"/>
    <col min="9987" max="9987" width="7" style="41" customWidth="1"/>
    <col min="9988" max="9988" width="0.85546875" style="41" customWidth="1"/>
    <col min="9989" max="9989" width="3.28515625" style="41" customWidth="1"/>
    <col min="9990" max="9990" width="10.28515625" style="41" customWidth="1"/>
    <col min="9991" max="9991" width="1" style="41" customWidth="1"/>
    <col min="9992" max="9992" width="0" style="41" hidden="1" customWidth="1"/>
    <col min="9993" max="9993" width="1.140625" style="41" customWidth="1"/>
    <col min="9994" max="10229" width="9.140625" style="41"/>
    <col min="10230" max="10230" width="1.28515625" style="41" customWidth="1"/>
    <col min="10231" max="10231" width="11.5703125" style="41" customWidth="1"/>
    <col min="10232" max="10232" width="14.28515625" style="41" customWidth="1"/>
    <col min="10233" max="10233" width="6.28515625" style="41" customWidth="1"/>
    <col min="10234" max="10234" width="4" style="41" customWidth="1"/>
    <col min="10235" max="10235" width="4.85546875" style="41" customWidth="1"/>
    <col min="10236" max="10236" width="5.28515625" style="41" customWidth="1"/>
    <col min="10237" max="10237" width="2" style="41" customWidth="1"/>
    <col min="10238" max="10238" width="12.140625" style="41" customWidth="1"/>
    <col min="10239" max="10239" width="12" style="41" customWidth="1"/>
    <col min="10240" max="10240" width="10.140625" style="41" customWidth="1"/>
    <col min="10241" max="10241" width="0.140625" style="41" customWidth="1"/>
    <col min="10242" max="10242" width="1" style="41" customWidth="1"/>
    <col min="10243" max="10243" width="7" style="41" customWidth="1"/>
    <col min="10244" max="10244" width="0.85546875" style="41" customWidth="1"/>
    <col min="10245" max="10245" width="3.28515625" style="41" customWidth="1"/>
    <col min="10246" max="10246" width="10.28515625" style="41" customWidth="1"/>
    <col min="10247" max="10247" width="1" style="41" customWidth="1"/>
    <col min="10248" max="10248" width="0" style="41" hidden="1" customWidth="1"/>
    <col min="10249" max="10249" width="1.140625" style="41" customWidth="1"/>
    <col min="10250" max="10485" width="9.140625" style="41"/>
    <col min="10486" max="10486" width="1.28515625" style="41" customWidth="1"/>
    <col min="10487" max="10487" width="11.5703125" style="41" customWidth="1"/>
    <col min="10488" max="10488" width="14.28515625" style="41" customWidth="1"/>
    <col min="10489" max="10489" width="6.28515625" style="41" customWidth="1"/>
    <col min="10490" max="10490" width="4" style="41" customWidth="1"/>
    <col min="10491" max="10491" width="4.85546875" style="41" customWidth="1"/>
    <col min="10492" max="10492" width="5.28515625" style="41" customWidth="1"/>
    <col min="10493" max="10493" width="2" style="41" customWidth="1"/>
    <col min="10494" max="10494" width="12.140625" style="41" customWidth="1"/>
    <col min="10495" max="10495" width="12" style="41" customWidth="1"/>
    <col min="10496" max="10496" width="10.140625" style="41" customWidth="1"/>
    <col min="10497" max="10497" width="0.140625" style="41" customWidth="1"/>
    <col min="10498" max="10498" width="1" style="41" customWidth="1"/>
    <col min="10499" max="10499" width="7" style="41" customWidth="1"/>
    <col min="10500" max="10500" width="0.85546875" style="41" customWidth="1"/>
    <col min="10501" max="10501" width="3.28515625" style="41" customWidth="1"/>
    <col min="10502" max="10502" width="10.28515625" style="41" customWidth="1"/>
    <col min="10503" max="10503" width="1" style="41" customWidth="1"/>
    <col min="10504" max="10504" width="0" style="41" hidden="1" customWidth="1"/>
    <col min="10505" max="10505" width="1.140625" style="41" customWidth="1"/>
    <col min="10506" max="10741" width="9.140625" style="41"/>
    <col min="10742" max="10742" width="1.28515625" style="41" customWidth="1"/>
    <col min="10743" max="10743" width="11.5703125" style="41" customWidth="1"/>
    <col min="10744" max="10744" width="14.28515625" style="41" customWidth="1"/>
    <col min="10745" max="10745" width="6.28515625" style="41" customWidth="1"/>
    <col min="10746" max="10746" width="4" style="41" customWidth="1"/>
    <col min="10747" max="10747" width="4.85546875" style="41" customWidth="1"/>
    <col min="10748" max="10748" width="5.28515625" style="41" customWidth="1"/>
    <col min="10749" max="10749" width="2" style="41" customWidth="1"/>
    <col min="10750" max="10750" width="12.140625" style="41" customWidth="1"/>
    <col min="10751" max="10751" width="12" style="41" customWidth="1"/>
    <col min="10752" max="10752" width="10.140625" style="41" customWidth="1"/>
    <col min="10753" max="10753" width="0.140625" style="41" customWidth="1"/>
    <col min="10754" max="10754" width="1" style="41" customWidth="1"/>
    <col min="10755" max="10755" width="7" style="41" customWidth="1"/>
    <col min="10756" max="10756" width="0.85546875" style="41" customWidth="1"/>
    <col min="10757" max="10757" width="3.28515625" style="41" customWidth="1"/>
    <col min="10758" max="10758" width="10.28515625" style="41" customWidth="1"/>
    <col min="10759" max="10759" width="1" style="41" customWidth="1"/>
    <col min="10760" max="10760" width="0" style="41" hidden="1" customWidth="1"/>
    <col min="10761" max="10761" width="1.140625" style="41" customWidth="1"/>
    <col min="10762" max="10997" width="9.140625" style="41"/>
    <col min="10998" max="10998" width="1.28515625" style="41" customWidth="1"/>
    <col min="10999" max="10999" width="11.5703125" style="41" customWidth="1"/>
    <col min="11000" max="11000" width="14.28515625" style="41" customWidth="1"/>
    <col min="11001" max="11001" width="6.28515625" style="41" customWidth="1"/>
    <col min="11002" max="11002" width="4" style="41" customWidth="1"/>
    <col min="11003" max="11003" width="4.85546875" style="41" customWidth="1"/>
    <col min="11004" max="11004" width="5.28515625" style="41" customWidth="1"/>
    <col min="11005" max="11005" width="2" style="41" customWidth="1"/>
    <col min="11006" max="11006" width="12.140625" style="41" customWidth="1"/>
    <col min="11007" max="11007" width="12" style="41" customWidth="1"/>
    <col min="11008" max="11008" width="10.140625" style="41" customWidth="1"/>
    <col min="11009" max="11009" width="0.140625" style="41" customWidth="1"/>
    <col min="11010" max="11010" width="1" style="41" customWidth="1"/>
    <col min="11011" max="11011" width="7" style="41" customWidth="1"/>
    <col min="11012" max="11012" width="0.85546875" style="41" customWidth="1"/>
    <col min="11013" max="11013" width="3.28515625" style="41" customWidth="1"/>
    <col min="11014" max="11014" width="10.28515625" style="41" customWidth="1"/>
    <col min="11015" max="11015" width="1" style="41" customWidth="1"/>
    <col min="11016" max="11016" width="0" style="41" hidden="1" customWidth="1"/>
    <col min="11017" max="11017" width="1.140625" style="41" customWidth="1"/>
    <col min="11018" max="11253" width="9.140625" style="41"/>
    <col min="11254" max="11254" width="1.28515625" style="41" customWidth="1"/>
    <col min="11255" max="11255" width="11.5703125" style="41" customWidth="1"/>
    <col min="11256" max="11256" width="14.28515625" style="41" customWidth="1"/>
    <col min="11257" max="11257" width="6.28515625" style="41" customWidth="1"/>
    <col min="11258" max="11258" width="4" style="41" customWidth="1"/>
    <col min="11259" max="11259" width="4.85546875" style="41" customWidth="1"/>
    <col min="11260" max="11260" width="5.28515625" style="41" customWidth="1"/>
    <col min="11261" max="11261" width="2" style="41" customWidth="1"/>
    <col min="11262" max="11262" width="12.140625" style="41" customWidth="1"/>
    <col min="11263" max="11263" width="12" style="41" customWidth="1"/>
    <col min="11264" max="11264" width="10.140625" style="41" customWidth="1"/>
    <col min="11265" max="11265" width="0.140625" style="41" customWidth="1"/>
    <col min="11266" max="11266" width="1" style="41" customWidth="1"/>
    <col min="11267" max="11267" width="7" style="41" customWidth="1"/>
    <col min="11268" max="11268" width="0.85546875" style="41" customWidth="1"/>
    <col min="11269" max="11269" width="3.28515625" style="41" customWidth="1"/>
    <col min="11270" max="11270" width="10.28515625" style="41" customWidth="1"/>
    <col min="11271" max="11271" width="1" style="41" customWidth="1"/>
    <col min="11272" max="11272" width="0" style="41" hidden="1" customWidth="1"/>
    <col min="11273" max="11273" width="1.140625" style="41" customWidth="1"/>
    <col min="11274" max="11509" width="9.140625" style="41"/>
    <col min="11510" max="11510" width="1.28515625" style="41" customWidth="1"/>
    <col min="11511" max="11511" width="11.5703125" style="41" customWidth="1"/>
    <col min="11512" max="11512" width="14.28515625" style="41" customWidth="1"/>
    <col min="11513" max="11513" width="6.28515625" style="41" customWidth="1"/>
    <col min="11514" max="11514" width="4" style="41" customWidth="1"/>
    <col min="11515" max="11515" width="4.85546875" style="41" customWidth="1"/>
    <col min="11516" max="11516" width="5.28515625" style="41" customWidth="1"/>
    <col min="11517" max="11517" width="2" style="41" customWidth="1"/>
    <col min="11518" max="11518" width="12.140625" style="41" customWidth="1"/>
    <col min="11519" max="11519" width="12" style="41" customWidth="1"/>
    <col min="11520" max="11520" width="10.140625" style="41" customWidth="1"/>
    <col min="11521" max="11521" width="0.140625" style="41" customWidth="1"/>
    <col min="11522" max="11522" width="1" style="41" customWidth="1"/>
    <col min="11523" max="11523" width="7" style="41" customWidth="1"/>
    <col min="11524" max="11524" width="0.85546875" style="41" customWidth="1"/>
    <col min="11525" max="11525" width="3.28515625" style="41" customWidth="1"/>
    <col min="11526" max="11526" width="10.28515625" style="41" customWidth="1"/>
    <col min="11527" max="11527" width="1" style="41" customWidth="1"/>
    <col min="11528" max="11528" width="0" style="41" hidden="1" customWidth="1"/>
    <col min="11529" max="11529" width="1.140625" style="41" customWidth="1"/>
    <col min="11530" max="11765" width="9.140625" style="41"/>
    <col min="11766" max="11766" width="1.28515625" style="41" customWidth="1"/>
    <col min="11767" max="11767" width="11.5703125" style="41" customWidth="1"/>
    <col min="11768" max="11768" width="14.28515625" style="41" customWidth="1"/>
    <col min="11769" max="11769" width="6.28515625" style="41" customWidth="1"/>
    <col min="11770" max="11770" width="4" style="41" customWidth="1"/>
    <col min="11771" max="11771" width="4.85546875" style="41" customWidth="1"/>
    <col min="11772" max="11772" width="5.28515625" style="41" customWidth="1"/>
    <col min="11773" max="11773" width="2" style="41" customWidth="1"/>
    <col min="11774" max="11774" width="12.140625" style="41" customWidth="1"/>
    <col min="11775" max="11775" width="12" style="41" customWidth="1"/>
    <col min="11776" max="11776" width="10.140625" style="41" customWidth="1"/>
    <col min="11777" max="11777" width="0.140625" style="41" customWidth="1"/>
    <col min="11778" max="11778" width="1" style="41" customWidth="1"/>
    <col min="11779" max="11779" width="7" style="41" customWidth="1"/>
    <col min="11780" max="11780" width="0.85546875" style="41" customWidth="1"/>
    <col min="11781" max="11781" width="3.28515625" style="41" customWidth="1"/>
    <col min="11782" max="11782" width="10.28515625" style="41" customWidth="1"/>
    <col min="11783" max="11783" width="1" style="41" customWidth="1"/>
    <col min="11784" max="11784" width="0" style="41" hidden="1" customWidth="1"/>
    <col min="11785" max="11785" width="1.140625" style="41" customWidth="1"/>
    <col min="11786" max="12021" width="9.140625" style="41"/>
    <col min="12022" max="12022" width="1.28515625" style="41" customWidth="1"/>
    <col min="12023" max="12023" width="11.5703125" style="41" customWidth="1"/>
    <col min="12024" max="12024" width="14.28515625" style="41" customWidth="1"/>
    <col min="12025" max="12025" width="6.28515625" style="41" customWidth="1"/>
    <col min="12026" max="12026" width="4" style="41" customWidth="1"/>
    <col min="12027" max="12027" width="4.85546875" style="41" customWidth="1"/>
    <col min="12028" max="12028" width="5.28515625" style="41" customWidth="1"/>
    <col min="12029" max="12029" width="2" style="41" customWidth="1"/>
    <col min="12030" max="12030" width="12.140625" style="41" customWidth="1"/>
    <col min="12031" max="12031" width="12" style="41" customWidth="1"/>
    <col min="12032" max="12032" width="10.140625" style="41" customWidth="1"/>
    <col min="12033" max="12033" width="0.140625" style="41" customWidth="1"/>
    <col min="12034" max="12034" width="1" style="41" customWidth="1"/>
    <col min="12035" max="12035" width="7" style="41" customWidth="1"/>
    <col min="12036" max="12036" width="0.85546875" style="41" customWidth="1"/>
    <col min="12037" max="12037" width="3.28515625" style="41" customWidth="1"/>
    <col min="12038" max="12038" width="10.28515625" style="41" customWidth="1"/>
    <col min="12039" max="12039" width="1" style="41" customWidth="1"/>
    <col min="12040" max="12040" width="0" style="41" hidden="1" customWidth="1"/>
    <col min="12041" max="12041" width="1.140625" style="41" customWidth="1"/>
    <col min="12042" max="12277" width="9.140625" style="41"/>
    <col min="12278" max="12278" width="1.28515625" style="41" customWidth="1"/>
    <col min="12279" max="12279" width="11.5703125" style="41" customWidth="1"/>
    <col min="12280" max="12280" width="14.28515625" style="41" customWidth="1"/>
    <col min="12281" max="12281" width="6.28515625" style="41" customWidth="1"/>
    <col min="12282" max="12282" width="4" style="41" customWidth="1"/>
    <col min="12283" max="12283" width="4.85546875" style="41" customWidth="1"/>
    <col min="12284" max="12284" width="5.28515625" style="41" customWidth="1"/>
    <col min="12285" max="12285" width="2" style="41" customWidth="1"/>
    <col min="12286" max="12286" width="12.140625" style="41" customWidth="1"/>
    <col min="12287" max="12287" width="12" style="41" customWidth="1"/>
    <col min="12288" max="12288" width="10.140625" style="41" customWidth="1"/>
    <col min="12289" max="12289" width="0.140625" style="41" customWidth="1"/>
    <col min="12290" max="12290" width="1" style="41" customWidth="1"/>
    <col min="12291" max="12291" width="7" style="41" customWidth="1"/>
    <col min="12292" max="12292" width="0.85546875" style="41" customWidth="1"/>
    <col min="12293" max="12293" width="3.28515625" style="41" customWidth="1"/>
    <col min="12294" max="12294" width="10.28515625" style="41" customWidth="1"/>
    <col min="12295" max="12295" width="1" style="41" customWidth="1"/>
    <col min="12296" max="12296" width="0" style="41" hidden="1" customWidth="1"/>
    <col min="12297" max="12297" width="1.140625" style="41" customWidth="1"/>
    <col min="12298" max="12533" width="9.140625" style="41"/>
    <col min="12534" max="12534" width="1.28515625" style="41" customWidth="1"/>
    <col min="12535" max="12535" width="11.5703125" style="41" customWidth="1"/>
    <col min="12536" max="12536" width="14.28515625" style="41" customWidth="1"/>
    <col min="12537" max="12537" width="6.28515625" style="41" customWidth="1"/>
    <col min="12538" max="12538" width="4" style="41" customWidth="1"/>
    <col min="12539" max="12539" width="4.85546875" style="41" customWidth="1"/>
    <col min="12540" max="12540" width="5.28515625" style="41" customWidth="1"/>
    <col min="12541" max="12541" width="2" style="41" customWidth="1"/>
    <col min="12542" max="12542" width="12.140625" style="41" customWidth="1"/>
    <col min="12543" max="12543" width="12" style="41" customWidth="1"/>
    <col min="12544" max="12544" width="10.140625" style="41" customWidth="1"/>
    <col min="12545" max="12545" width="0.140625" style="41" customWidth="1"/>
    <col min="12546" max="12546" width="1" style="41" customWidth="1"/>
    <col min="12547" max="12547" width="7" style="41" customWidth="1"/>
    <col min="12548" max="12548" width="0.85546875" style="41" customWidth="1"/>
    <col min="12549" max="12549" width="3.28515625" style="41" customWidth="1"/>
    <col min="12550" max="12550" width="10.28515625" style="41" customWidth="1"/>
    <col min="12551" max="12551" width="1" style="41" customWidth="1"/>
    <col min="12552" max="12552" width="0" style="41" hidden="1" customWidth="1"/>
    <col min="12553" max="12553" width="1.140625" style="41" customWidth="1"/>
    <col min="12554" max="12789" width="9.140625" style="41"/>
    <col min="12790" max="12790" width="1.28515625" style="41" customWidth="1"/>
    <col min="12791" max="12791" width="11.5703125" style="41" customWidth="1"/>
    <col min="12792" max="12792" width="14.28515625" style="41" customWidth="1"/>
    <col min="12793" max="12793" width="6.28515625" style="41" customWidth="1"/>
    <col min="12794" max="12794" width="4" style="41" customWidth="1"/>
    <col min="12795" max="12795" width="4.85546875" style="41" customWidth="1"/>
    <col min="12796" max="12796" width="5.28515625" style="41" customWidth="1"/>
    <col min="12797" max="12797" width="2" style="41" customWidth="1"/>
    <col min="12798" max="12798" width="12.140625" style="41" customWidth="1"/>
    <col min="12799" max="12799" width="12" style="41" customWidth="1"/>
    <col min="12800" max="12800" width="10.140625" style="41" customWidth="1"/>
    <col min="12801" max="12801" width="0.140625" style="41" customWidth="1"/>
    <col min="12802" max="12802" width="1" style="41" customWidth="1"/>
    <col min="12803" max="12803" width="7" style="41" customWidth="1"/>
    <col min="12804" max="12804" width="0.85546875" style="41" customWidth="1"/>
    <col min="12805" max="12805" width="3.28515625" style="41" customWidth="1"/>
    <col min="12806" max="12806" width="10.28515625" style="41" customWidth="1"/>
    <col min="12807" max="12807" width="1" style="41" customWidth="1"/>
    <col min="12808" max="12808" width="0" style="41" hidden="1" customWidth="1"/>
    <col min="12809" max="12809" width="1.140625" style="41" customWidth="1"/>
    <col min="12810" max="13045" width="9.140625" style="41"/>
    <col min="13046" max="13046" width="1.28515625" style="41" customWidth="1"/>
    <col min="13047" max="13047" width="11.5703125" style="41" customWidth="1"/>
    <col min="13048" max="13048" width="14.28515625" style="41" customWidth="1"/>
    <col min="13049" max="13049" width="6.28515625" style="41" customWidth="1"/>
    <col min="13050" max="13050" width="4" style="41" customWidth="1"/>
    <col min="13051" max="13051" width="4.85546875" style="41" customWidth="1"/>
    <col min="13052" max="13052" width="5.28515625" style="41" customWidth="1"/>
    <col min="13053" max="13053" width="2" style="41" customWidth="1"/>
    <col min="13054" max="13054" width="12.140625" style="41" customWidth="1"/>
    <col min="13055" max="13055" width="12" style="41" customWidth="1"/>
    <col min="13056" max="13056" width="10.140625" style="41" customWidth="1"/>
    <col min="13057" max="13057" width="0.140625" style="41" customWidth="1"/>
    <col min="13058" max="13058" width="1" style="41" customWidth="1"/>
    <col min="13059" max="13059" width="7" style="41" customWidth="1"/>
    <col min="13060" max="13060" width="0.85546875" style="41" customWidth="1"/>
    <col min="13061" max="13061" width="3.28515625" style="41" customWidth="1"/>
    <col min="13062" max="13062" width="10.28515625" style="41" customWidth="1"/>
    <col min="13063" max="13063" width="1" style="41" customWidth="1"/>
    <col min="13064" max="13064" width="0" style="41" hidden="1" customWidth="1"/>
    <col min="13065" max="13065" width="1.140625" style="41" customWidth="1"/>
    <col min="13066" max="13301" width="9.140625" style="41"/>
    <col min="13302" max="13302" width="1.28515625" style="41" customWidth="1"/>
    <col min="13303" max="13303" width="11.5703125" style="41" customWidth="1"/>
    <col min="13304" max="13304" width="14.28515625" style="41" customWidth="1"/>
    <col min="13305" max="13305" width="6.28515625" style="41" customWidth="1"/>
    <col min="13306" max="13306" width="4" style="41" customWidth="1"/>
    <col min="13307" max="13307" width="4.85546875" style="41" customWidth="1"/>
    <col min="13308" max="13308" width="5.28515625" style="41" customWidth="1"/>
    <col min="13309" max="13309" width="2" style="41" customWidth="1"/>
    <col min="13310" max="13310" width="12.140625" style="41" customWidth="1"/>
    <col min="13311" max="13311" width="12" style="41" customWidth="1"/>
    <col min="13312" max="13312" width="10.140625" style="41" customWidth="1"/>
    <col min="13313" max="13313" width="0.140625" style="41" customWidth="1"/>
    <col min="13314" max="13314" width="1" style="41" customWidth="1"/>
    <col min="13315" max="13315" width="7" style="41" customWidth="1"/>
    <col min="13316" max="13316" width="0.85546875" style="41" customWidth="1"/>
    <col min="13317" max="13317" width="3.28515625" style="41" customWidth="1"/>
    <col min="13318" max="13318" width="10.28515625" style="41" customWidth="1"/>
    <col min="13319" max="13319" width="1" style="41" customWidth="1"/>
    <col min="13320" max="13320" width="0" style="41" hidden="1" customWidth="1"/>
    <col min="13321" max="13321" width="1.140625" style="41" customWidth="1"/>
    <col min="13322" max="13557" width="9.140625" style="41"/>
    <col min="13558" max="13558" width="1.28515625" style="41" customWidth="1"/>
    <col min="13559" max="13559" width="11.5703125" style="41" customWidth="1"/>
    <col min="13560" max="13560" width="14.28515625" style="41" customWidth="1"/>
    <col min="13561" max="13561" width="6.28515625" style="41" customWidth="1"/>
    <col min="13562" max="13562" width="4" style="41" customWidth="1"/>
    <col min="13563" max="13563" width="4.85546875" style="41" customWidth="1"/>
    <col min="13564" max="13564" width="5.28515625" style="41" customWidth="1"/>
    <col min="13565" max="13565" width="2" style="41" customWidth="1"/>
    <col min="13566" max="13566" width="12.140625" style="41" customWidth="1"/>
    <col min="13567" max="13567" width="12" style="41" customWidth="1"/>
    <col min="13568" max="13568" width="10.140625" style="41" customWidth="1"/>
    <col min="13569" max="13569" width="0.140625" style="41" customWidth="1"/>
    <col min="13570" max="13570" width="1" style="41" customWidth="1"/>
    <col min="13571" max="13571" width="7" style="41" customWidth="1"/>
    <col min="13572" max="13572" width="0.85546875" style="41" customWidth="1"/>
    <col min="13573" max="13573" width="3.28515625" style="41" customWidth="1"/>
    <col min="13574" max="13574" width="10.28515625" style="41" customWidth="1"/>
    <col min="13575" max="13575" width="1" style="41" customWidth="1"/>
    <col min="13576" max="13576" width="0" style="41" hidden="1" customWidth="1"/>
    <col min="13577" max="13577" width="1.140625" style="41" customWidth="1"/>
    <col min="13578" max="13813" width="9.140625" style="41"/>
    <col min="13814" max="13814" width="1.28515625" style="41" customWidth="1"/>
    <col min="13815" max="13815" width="11.5703125" style="41" customWidth="1"/>
    <col min="13816" max="13816" width="14.28515625" style="41" customWidth="1"/>
    <col min="13817" max="13817" width="6.28515625" style="41" customWidth="1"/>
    <col min="13818" max="13818" width="4" style="41" customWidth="1"/>
    <col min="13819" max="13819" width="4.85546875" style="41" customWidth="1"/>
    <col min="13820" max="13820" width="5.28515625" style="41" customWidth="1"/>
    <col min="13821" max="13821" width="2" style="41" customWidth="1"/>
    <col min="13822" max="13822" width="12.140625" style="41" customWidth="1"/>
    <col min="13823" max="13823" width="12" style="41" customWidth="1"/>
    <col min="13824" max="13824" width="10.140625" style="41" customWidth="1"/>
    <col min="13825" max="13825" width="0.140625" style="41" customWidth="1"/>
    <col min="13826" max="13826" width="1" style="41" customWidth="1"/>
    <col min="13827" max="13827" width="7" style="41" customWidth="1"/>
    <col min="13828" max="13828" width="0.85546875" style="41" customWidth="1"/>
    <col min="13829" max="13829" width="3.28515625" style="41" customWidth="1"/>
    <col min="13830" max="13830" width="10.28515625" style="41" customWidth="1"/>
    <col min="13831" max="13831" width="1" style="41" customWidth="1"/>
    <col min="13832" max="13832" width="0" style="41" hidden="1" customWidth="1"/>
    <col min="13833" max="13833" width="1.140625" style="41" customWidth="1"/>
    <col min="13834" max="14069" width="9.140625" style="41"/>
    <col min="14070" max="14070" width="1.28515625" style="41" customWidth="1"/>
    <col min="14071" max="14071" width="11.5703125" style="41" customWidth="1"/>
    <col min="14072" max="14072" width="14.28515625" style="41" customWidth="1"/>
    <col min="14073" max="14073" width="6.28515625" style="41" customWidth="1"/>
    <col min="14074" max="14074" width="4" style="41" customWidth="1"/>
    <col min="14075" max="14075" width="4.85546875" style="41" customWidth="1"/>
    <col min="14076" max="14076" width="5.28515625" style="41" customWidth="1"/>
    <col min="14077" max="14077" width="2" style="41" customWidth="1"/>
    <col min="14078" max="14078" width="12.140625" style="41" customWidth="1"/>
    <col min="14079" max="14079" width="12" style="41" customWidth="1"/>
    <col min="14080" max="14080" width="10.140625" style="41" customWidth="1"/>
    <col min="14081" max="14081" width="0.140625" style="41" customWidth="1"/>
    <col min="14082" max="14082" width="1" style="41" customWidth="1"/>
    <col min="14083" max="14083" width="7" style="41" customWidth="1"/>
    <col min="14084" max="14084" width="0.85546875" style="41" customWidth="1"/>
    <col min="14085" max="14085" width="3.28515625" style="41" customWidth="1"/>
    <col min="14086" max="14086" width="10.28515625" style="41" customWidth="1"/>
    <col min="14087" max="14087" width="1" style="41" customWidth="1"/>
    <col min="14088" max="14088" width="0" style="41" hidden="1" customWidth="1"/>
    <col min="14089" max="14089" width="1.140625" style="41" customWidth="1"/>
    <col min="14090" max="14325" width="9.140625" style="41"/>
    <col min="14326" max="14326" width="1.28515625" style="41" customWidth="1"/>
    <col min="14327" max="14327" width="11.5703125" style="41" customWidth="1"/>
    <col min="14328" max="14328" width="14.28515625" style="41" customWidth="1"/>
    <col min="14329" max="14329" width="6.28515625" style="41" customWidth="1"/>
    <col min="14330" max="14330" width="4" style="41" customWidth="1"/>
    <col min="14331" max="14331" width="4.85546875" style="41" customWidth="1"/>
    <col min="14332" max="14332" width="5.28515625" style="41" customWidth="1"/>
    <col min="14333" max="14333" width="2" style="41" customWidth="1"/>
    <col min="14334" max="14334" width="12.140625" style="41" customWidth="1"/>
    <col min="14335" max="14335" width="12" style="41" customWidth="1"/>
    <col min="14336" max="14336" width="10.140625" style="41" customWidth="1"/>
    <col min="14337" max="14337" width="0.140625" style="41" customWidth="1"/>
    <col min="14338" max="14338" width="1" style="41" customWidth="1"/>
    <col min="14339" max="14339" width="7" style="41" customWidth="1"/>
    <col min="14340" max="14340" width="0.85546875" style="41" customWidth="1"/>
    <col min="14341" max="14341" width="3.28515625" style="41" customWidth="1"/>
    <col min="14342" max="14342" width="10.28515625" style="41" customWidth="1"/>
    <col min="14343" max="14343" width="1" style="41" customWidth="1"/>
    <col min="14344" max="14344" width="0" style="41" hidden="1" customWidth="1"/>
    <col min="14345" max="14345" width="1.140625" style="41" customWidth="1"/>
    <col min="14346" max="14581" width="9.140625" style="41"/>
    <col min="14582" max="14582" width="1.28515625" style="41" customWidth="1"/>
    <col min="14583" max="14583" width="11.5703125" style="41" customWidth="1"/>
    <col min="14584" max="14584" width="14.28515625" style="41" customWidth="1"/>
    <col min="14585" max="14585" width="6.28515625" style="41" customWidth="1"/>
    <col min="14586" max="14586" width="4" style="41" customWidth="1"/>
    <col min="14587" max="14587" width="4.85546875" style="41" customWidth="1"/>
    <col min="14588" max="14588" width="5.28515625" style="41" customWidth="1"/>
    <col min="14589" max="14589" width="2" style="41" customWidth="1"/>
    <col min="14590" max="14590" width="12.140625" style="41" customWidth="1"/>
    <col min="14591" max="14591" width="12" style="41" customWidth="1"/>
    <col min="14592" max="14592" width="10.140625" style="41" customWidth="1"/>
    <col min="14593" max="14593" width="0.140625" style="41" customWidth="1"/>
    <col min="14594" max="14594" width="1" style="41" customWidth="1"/>
    <col min="14595" max="14595" width="7" style="41" customWidth="1"/>
    <col min="14596" max="14596" width="0.85546875" style="41" customWidth="1"/>
    <col min="14597" max="14597" width="3.28515625" style="41" customWidth="1"/>
    <col min="14598" max="14598" width="10.28515625" style="41" customWidth="1"/>
    <col min="14599" max="14599" width="1" style="41" customWidth="1"/>
    <col min="14600" max="14600" width="0" style="41" hidden="1" customWidth="1"/>
    <col min="14601" max="14601" width="1.140625" style="41" customWidth="1"/>
    <col min="14602" max="14837" width="9.140625" style="41"/>
    <col min="14838" max="14838" width="1.28515625" style="41" customWidth="1"/>
    <col min="14839" max="14839" width="11.5703125" style="41" customWidth="1"/>
    <col min="14840" max="14840" width="14.28515625" style="41" customWidth="1"/>
    <col min="14841" max="14841" width="6.28515625" style="41" customWidth="1"/>
    <col min="14842" max="14842" width="4" style="41" customWidth="1"/>
    <col min="14843" max="14843" width="4.85546875" style="41" customWidth="1"/>
    <col min="14844" max="14844" width="5.28515625" style="41" customWidth="1"/>
    <col min="14845" max="14845" width="2" style="41" customWidth="1"/>
    <col min="14846" max="14846" width="12.140625" style="41" customWidth="1"/>
    <col min="14847" max="14847" width="12" style="41" customWidth="1"/>
    <col min="14848" max="14848" width="10.140625" style="41" customWidth="1"/>
    <col min="14849" max="14849" width="0.140625" style="41" customWidth="1"/>
    <col min="14850" max="14850" width="1" style="41" customWidth="1"/>
    <col min="14851" max="14851" width="7" style="41" customWidth="1"/>
    <col min="14852" max="14852" width="0.85546875" style="41" customWidth="1"/>
    <col min="14853" max="14853" width="3.28515625" style="41" customWidth="1"/>
    <col min="14854" max="14854" width="10.28515625" style="41" customWidth="1"/>
    <col min="14855" max="14855" width="1" style="41" customWidth="1"/>
    <col min="14856" max="14856" width="0" style="41" hidden="1" customWidth="1"/>
    <col min="14857" max="14857" width="1.140625" style="41" customWidth="1"/>
    <col min="14858" max="15093" width="9.140625" style="41"/>
    <col min="15094" max="15094" width="1.28515625" style="41" customWidth="1"/>
    <col min="15095" max="15095" width="11.5703125" style="41" customWidth="1"/>
    <col min="15096" max="15096" width="14.28515625" style="41" customWidth="1"/>
    <col min="15097" max="15097" width="6.28515625" style="41" customWidth="1"/>
    <col min="15098" max="15098" width="4" style="41" customWidth="1"/>
    <col min="15099" max="15099" width="4.85546875" style="41" customWidth="1"/>
    <col min="15100" max="15100" width="5.28515625" style="41" customWidth="1"/>
    <col min="15101" max="15101" width="2" style="41" customWidth="1"/>
    <col min="15102" max="15102" width="12.140625" style="41" customWidth="1"/>
    <col min="15103" max="15103" width="12" style="41" customWidth="1"/>
    <col min="15104" max="15104" width="10.140625" style="41" customWidth="1"/>
    <col min="15105" max="15105" width="0.140625" style="41" customWidth="1"/>
    <col min="15106" max="15106" width="1" style="41" customWidth="1"/>
    <col min="15107" max="15107" width="7" style="41" customWidth="1"/>
    <col min="15108" max="15108" width="0.85546875" style="41" customWidth="1"/>
    <col min="15109" max="15109" width="3.28515625" style="41" customWidth="1"/>
    <col min="15110" max="15110" width="10.28515625" style="41" customWidth="1"/>
    <col min="15111" max="15111" width="1" style="41" customWidth="1"/>
    <col min="15112" max="15112" width="0" style="41" hidden="1" customWidth="1"/>
    <col min="15113" max="15113" width="1.140625" style="41" customWidth="1"/>
    <col min="15114" max="15349" width="9.140625" style="41"/>
    <col min="15350" max="15350" width="1.28515625" style="41" customWidth="1"/>
    <col min="15351" max="15351" width="11.5703125" style="41" customWidth="1"/>
    <col min="15352" max="15352" width="14.28515625" style="41" customWidth="1"/>
    <col min="15353" max="15353" width="6.28515625" style="41" customWidth="1"/>
    <col min="15354" max="15354" width="4" style="41" customWidth="1"/>
    <col min="15355" max="15355" width="4.85546875" style="41" customWidth="1"/>
    <col min="15356" max="15356" width="5.28515625" style="41" customWidth="1"/>
    <col min="15357" max="15357" width="2" style="41" customWidth="1"/>
    <col min="15358" max="15358" width="12.140625" style="41" customWidth="1"/>
    <col min="15359" max="15359" width="12" style="41" customWidth="1"/>
    <col min="15360" max="15360" width="10.140625" style="41" customWidth="1"/>
    <col min="15361" max="15361" width="0.140625" style="41" customWidth="1"/>
    <col min="15362" max="15362" width="1" style="41" customWidth="1"/>
    <col min="15363" max="15363" width="7" style="41" customWidth="1"/>
    <col min="15364" max="15364" width="0.85546875" style="41" customWidth="1"/>
    <col min="15365" max="15365" width="3.28515625" style="41" customWidth="1"/>
    <col min="15366" max="15366" width="10.28515625" style="41" customWidth="1"/>
    <col min="15367" max="15367" width="1" style="41" customWidth="1"/>
    <col min="15368" max="15368" width="0" style="41" hidden="1" customWidth="1"/>
    <col min="15369" max="15369" width="1.140625" style="41" customWidth="1"/>
    <col min="15370" max="15605" width="9.140625" style="41"/>
    <col min="15606" max="15606" width="1.28515625" style="41" customWidth="1"/>
    <col min="15607" max="15607" width="11.5703125" style="41" customWidth="1"/>
    <col min="15608" max="15608" width="14.28515625" style="41" customWidth="1"/>
    <col min="15609" max="15609" width="6.28515625" style="41" customWidth="1"/>
    <col min="15610" max="15610" width="4" style="41" customWidth="1"/>
    <col min="15611" max="15611" width="4.85546875" style="41" customWidth="1"/>
    <col min="15612" max="15612" width="5.28515625" style="41" customWidth="1"/>
    <col min="15613" max="15613" width="2" style="41" customWidth="1"/>
    <col min="15614" max="15614" width="12.140625" style="41" customWidth="1"/>
    <col min="15615" max="15615" width="12" style="41" customWidth="1"/>
    <col min="15616" max="15616" width="10.140625" style="41" customWidth="1"/>
    <col min="15617" max="15617" width="0.140625" style="41" customWidth="1"/>
    <col min="15618" max="15618" width="1" style="41" customWidth="1"/>
    <col min="15619" max="15619" width="7" style="41" customWidth="1"/>
    <col min="15620" max="15620" width="0.85546875" style="41" customWidth="1"/>
    <col min="15621" max="15621" width="3.28515625" style="41" customWidth="1"/>
    <col min="15622" max="15622" width="10.28515625" style="41" customWidth="1"/>
    <col min="15623" max="15623" width="1" style="41" customWidth="1"/>
    <col min="15624" max="15624" width="0" style="41" hidden="1" customWidth="1"/>
    <col min="15625" max="15625" width="1.140625" style="41" customWidth="1"/>
    <col min="15626" max="15861" width="9.140625" style="41"/>
    <col min="15862" max="15862" width="1.28515625" style="41" customWidth="1"/>
    <col min="15863" max="15863" width="11.5703125" style="41" customWidth="1"/>
    <col min="15864" max="15864" width="14.28515625" style="41" customWidth="1"/>
    <col min="15865" max="15865" width="6.28515625" style="41" customWidth="1"/>
    <col min="15866" max="15866" width="4" style="41" customWidth="1"/>
    <col min="15867" max="15867" width="4.85546875" style="41" customWidth="1"/>
    <col min="15868" max="15868" width="5.28515625" style="41" customWidth="1"/>
    <col min="15869" max="15869" width="2" style="41" customWidth="1"/>
    <col min="15870" max="15870" width="12.140625" style="41" customWidth="1"/>
    <col min="15871" max="15871" width="12" style="41" customWidth="1"/>
    <col min="15872" max="15872" width="10.140625" style="41" customWidth="1"/>
    <col min="15873" max="15873" width="0.140625" style="41" customWidth="1"/>
    <col min="15874" max="15874" width="1" style="41" customWidth="1"/>
    <col min="15875" max="15875" width="7" style="41" customWidth="1"/>
    <col min="15876" max="15876" width="0.85546875" style="41" customWidth="1"/>
    <col min="15877" max="15877" width="3.28515625" style="41" customWidth="1"/>
    <col min="15878" max="15878" width="10.28515625" style="41" customWidth="1"/>
    <col min="15879" max="15879" width="1" style="41" customWidth="1"/>
    <col min="15880" max="15880" width="0" style="41" hidden="1" customWidth="1"/>
    <col min="15881" max="15881" width="1.140625" style="41" customWidth="1"/>
    <col min="15882" max="16117" width="9.140625" style="41"/>
    <col min="16118" max="16118" width="1.28515625" style="41" customWidth="1"/>
    <col min="16119" max="16119" width="11.5703125" style="41" customWidth="1"/>
    <col min="16120" max="16120" width="14.28515625" style="41" customWidth="1"/>
    <col min="16121" max="16121" width="6.28515625" style="41" customWidth="1"/>
    <col min="16122" max="16122" width="4" style="41" customWidth="1"/>
    <col min="16123" max="16123" width="4.85546875" style="41" customWidth="1"/>
    <col min="16124" max="16124" width="5.28515625" style="41" customWidth="1"/>
    <col min="16125" max="16125" width="2" style="41" customWidth="1"/>
    <col min="16126" max="16126" width="12.140625" style="41" customWidth="1"/>
    <col min="16127" max="16127" width="12" style="41" customWidth="1"/>
    <col min="16128" max="16128" width="10.140625" style="41" customWidth="1"/>
    <col min="16129" max="16129" width="0.140625" style="41" customWidth="1"/>
    <col min="16130" max="16130" width="1" style="41" customWidth="1"/>
    <col min="16131" max="16131" width="7" style="41" customWidth="1"/>
    <col min="16132" max="16132" width="0.85546875" style="41" customWidth="1"/>
    <col min="16133" max="16133" width="3.28515625" style="41" customWidth="1"/>
    <col min="16134" max="16134" width="10.28515625" style="41" customWidth="1"/>
    <col min="16135" max="16135" width="1" style="41" customWidth="1"/>
    <col min="16136" max="16136" width="0" style="41" hidden="1" customWidth="1"/>
    <col min="16137" max="16137" width="1.140625" style="41" customWidth="1"/>
    <col min="16138" max="16384" width="9.140625" style="41"/>
  </cols>
  <sheetData>
    <row r="1" spans="2:13" ht="7.9" customHeight="1" x14ac:dyDescent="0.25">
      <c r="B1" s="87"/>
      <c r="C1" s="87"/>
      <c r="D1" s="87"/>
      <c r="E1" s="87"/>
      <c r="F1" s="87"/>
      <c r="G1" s="87"/>
      <c r="H1" s="97"/>
      <c r="I1" s="97"/>
      <c r="J1" s="97"/>
    </row>
    <row r="2" spans="2:13" s="1" customFormat="1" ht="16.5" customHeight="1" x14ac:dyDescent="0.25">
      <c r="B2" s="169" t="s">
        <v>0</v>
      </c>
      <c r="C2" s="196"/>
      <c r="D2" s="196"/>
      <c r="E2" s="196"/>
      <c r="F2" s="196"/>
      <c r="G2" s="196"/>
      <c r="H2" s="196"/>
      <c r="I2" s="196"/>
      <c r="J2" s="196"/>
    </row>
    <row r="3" spans="2:13" s="1" customFormat="1" ht="48" customHeight="1" x14ac:dyDescent="0.25">
      <c r="B3" s="169" t="s">
        <v>5</v>
      </c>
      <c r="C3" s="196"/>
      <c r="D3" s="196"/>
      <c r="E3" s="196"/>
      <c r="F3" s="196"/>
      <c r="G3" s="196"/>
      <c r="H3" s="196"/>
      <c r="I3" s="196"/>
      <c r="J3" s="196"/>
    </row>
    <row r="4" spans="2:13" ht="15.75" x14ac:dyDescent="0.25">
      <c r="B4" s="169"/>
      <c r="C4" s="196"/>
      <c r="D4" s="196"/>
      <c r="E4" s="196"/>
      <c r="F4" s="196"/>
      <c r="G4" s="196"/>
      <c r="H4" s="196"/>
      <c r="I4" s="196"/>
      <c r="J4" s="196"/>
      <c r="K4" s="52"/>
      <c r="L4" s="52"/>
    </row>
    <row r="5" spans="2:13" ht="15.75" customHeight="1" x14ac:dyDescent="0.25">
      <c r="B5" s="169" t="s">
        <v>290</v>
      </c>
      <c r="C5" s="196"/>
      <c r="D5" s="196"/>
      <c r="E5" s="196"/>
      <c r="F5" s="196"/>
      <c r="G5" s="196"/>
      <c r="H5" s="196"/>
      <c r="I5" s="196"/>
      <c r="J5" s="196"/>
      <c r="K5" s="52"/>
      <c r="L5" s="52"/>
    </row>
    <row r="6" spans="2:13" ht="15.75" customHeight="1" thickBot="1" x14ac:dyDescent="0.3">
      <c r="B6" s="51"/>
      <c r="C6" s="53"/>
      <c r="D6" s="53"/>
      <c r="E6" s="53"/>
      <c r="F6" s="53"/>
      <c r="G6" s="60"/>
      <c r="H6" s="60"/>
      <c r="I6" s="60"/>
      <c r="J6" s="60"/>
      <c r="K6" s="56"/>
      <c r="L6" s="52"/>
    </row>
    <row r="7" spans="2:13" ht="72" customHeight="1" thickTop="1" thickBot="1" x14ac:dyDescent="0.3">
      <c r="B7" s="197" t="s">
        <v>18</v>
      </c>
      <c r="C7" s="198"/>
      <c r="D7" s="198"/>
      <c r="E7" s="198"/>
      <c r="F7" s="199"/>
      <c r="G7" s="42" t="s">
        <v>25</v>
      </c>
      <c r="H7" s="42" t="s">
        <v>245</v>
      </c>
      <c r="I7" s="47" t="s">
        <v>6</v>
      </c>
      <c r="J7" s="48" t="s">
        <v>7</v>
      </c>
      <c r="K7" s="48" t="s">
        <v>7</v>
      </c>
      <c r="L7" s="52"/>
      <c r="M7" s="52"/>
    </row>
    <row r="8" spans="2:13" ht="30" customHeight="1" thickTop="1" thickBot="1" x14ac:dyDescent="0.3">
      <c r="B8" s="182">
        <v>1</v>
      </c>
      <c r="C8" s="200"/>
      <c r="D8" s="200"/>
      <c r="E8" s="200"/>
      <c r="F8" s="200"/>
      <c r="G8" s="58">
        <v>2</v>
      </c>
      <c r="H8" s="58">
        <v>3</v>
      </c>
      <c r="I8" s="43">
        <v>4</v>
      </c>
      <c r="J8" s="44" t="s">
        <v>8</v>
      </c>
      <c r="K8" s="44" t="s">
        <v>291</v>
      </c>
      <c r="L8" s="52"/>
      <c r="M8" s="52"/>
    </row>
    <row r="9" spans="2:13" ht="15" customHeight="1" thickTop="1" x14ac:dyDescent="0.25">
      <c r="B9" s="66"/>
      <c r="C9" s="175" t="s">
        <v>86</v>
      </c>
      <c r="D9" s="195"/>
      <c r="E9" s="195"/>
      <c r="F9" s="195"/>
      <c r="G9" s="85">
        <v>1187111.04</v>
      </c>
      <c r="H9" s="85">
        <v>2922200</v>
      </c>
      <c r="I9" s="85">
        <v>1652931.58</v>
      </c>
      <c r="J9" s="120">
        <f>I9/G9*100</f>
        <v>139.23984566768075</v>
      </c>
      <c r="K9" s="121">
        <f>I9/H9*100</f>
        <v>56.564628704400796</v>
      </c>
    </row>
    <row r="10" spans="2:13" ht="25.5" x14ac:dyDescent="0.25">
      <c r="B10" s="66" t="s">
        <v>282</v>
      </c>
      <c r="C10" s="167" t="s">
        <v>283</v>
      </c>
      <c r="D10" s="194"/>
      <c r="E10" s="194"/>
      <c r="F10" s="194"/>
      <c r="G10" s="70">
        <v>1093167.21</v>
      </c>
      <c r="H10" s="70">
        <v>2692500</v>
      </c>
      <c r="I10" s="70">
        <v>1532306.68</v>
      </c>
      <c r="J10" s="88">
        <f t="shared" ref="J10:J13" si="0">I10/G10*100</f>
        <v>140.17129913730216</v>
      </c>
      <c r="K10" s="93">
        <f t="shared" ref="K10:K13" si="1">I10/H10*100</f>
        <v>56.910183101207053</v>
      </c>
    </row>
    <row r="11" spans="2:13" ht="23.25" customHeight="1" x14ac:dyDescent="0.25">
      <c r="B11" s="66" t="s">
        <v>284</v>
      </c>
      <c r="C11" s="167" t="s">
        <v>285</v>
      </c>
      <c r="D11" s="194"/>
      <c r="E11" s="194"/>
      <c r="F11" s="194"/>
      <c r="G11" s="70">
        <v>1093167.21</v>
      </c>
      <c r="H11" s="70">
        <v>2692500</v>
      </c>
      <c r="I11" s="70">
        <v>1532306.68</v>
      </c>
      <c r="J11" s="88">
        <f t="shared" si="0"/>
        <v>140.17129913730216</v>
      </c>
      <c r="K11" s="93">
        <f t="shared" si="1"/>
        <v>56.910183101207053</v>
      </c>
    </row>
    <row r="12" spans="2:13" ht="37.5" customHeight="1" x14ac:dyDescent="0.25">
      <c r="B12" s="66" t="s">
        <v>286</v>
      </c>
      <c r="C12" s="167" t="s">
        <v>287</v>
      </c>
      <c r="D12" s="194"/>
      <c r="E12" s="194"/>
      <c r="F12" s="194"/>
      <c r="G12" s="70">
        <v>93943.83</v>
      </c>
      <c r="H12" s="70">
        <v>229700</v>
      </c>
      <c r="I12" s="70">
        <v>120624.9</v>
      </c>
      <c r="J12" s="88">
        <f t="shared" si="0"/>
        <v>128.4010881821616</v>
      </c>
      <c r="K12" s="93">
        <f t="shared" si="1"/>
        <v>52.514105354810624</v>
      </c>
      <c r="L12" s="40"/>
    </row>
    <row r="13" spans="2:13" ht="24" customHeight="1" x14ac:dyDescent="0.25">
      <c r="B13" s="66" t="s">
        <v>288</v>
      </c>
      <c r="C13" s="167" t="s">
        <v>289</v>
      </c>
      <c r="D13" s="194"/>
      <c r="E13" s="194"/>
      <c r="F13" s="194"/>
      <c r="G13" s="70">
        <v>93943.83</v>
      </c>
      <c r="H13" s="70">
        <v>229700</v>
      </c>
      <c r="I13" s="70">
        <v>120624.9</v>
      </c>
      <c r="J13" s="88">
        <f t="shared" si="0"/>
        <v>128.4010881821616</v>
      </c>
      <c r="K13" s="93">
        <f t="shared" si="1"/>
        <v>52.514105354810624</v>
      </c>
      <c r="L13" s="40"/>
    </row>
    <row r="14" spans="2:13" ht="5.0999999999999996" customHeight="1" x14ac:dyDescent="0.25">
      <c r="H14" s="40"/>
      <c r="I14" s="40"/>
      <c r="J14" s="40"/>
      <c r="K14" s="40"/>
      <c r="L14" s="40"/>
    </row>
    <row r="15" spans="2:13" x14ac:dyDescent="0.25">
      <c r="H15" s="40"/>
      <c r="I15" s="40"/>
      <c r="J15" s="40"/>
      <c r="K15" s="40"/>
      <c r="L15" s="40"/>
    </row>
    <row r="16" spans="2:13" x14ac:dyDescent="0.25">
      <c r="H16" s="40"/>
      <c r="I16" s="40"/>
      <c r="J16" s="40"/>
      <c r="K16" s="40"/>
      <c r="L16" s="40"/>
    </row>
    <row r="17" spans="8:12" x14ac:dyDescent="0.25">
      <c r="H17" s="40"/>
      <c r="I17" s="40"/>
      <c r="J17" s="40"/>
      <c r="K17" s="40"/>
      <c r="L17" s="40"/>
    </row>
    <row r="18" spans="8:12" x14ac:dyDescent="0.25">
      <c r="H18" s="40"/>
      <c r="I18" s="40"/>
      <c r="J18" s="40"/>
      <c r="K18" s="40"/>
      <c r="L18" s="40"/>
    </row>
    <row r="19" spans="8:12" x14ac:dyDescent="0.25">
      <c r="H19" s="40"/>
      <c r="I19" s="40"/>
      <c r="J19" s="40"/>
      <c r="K19" s="40"/>
      <c r="L19" s="40"/>
    </row>
    <row r="20" spans="8:12" x14ac:dyDescent="0.25">
      <c r="H20" s="40"/>
      <c r="I20" s="40"/>
      <c r="J20" s="40"/>
      <c r="K20" s="40"/>
      <c r="L20" s="40"/>
    </row>
    <row r="21" spans="8:12" x14ac:dyDescent="0.25">
      <c r="H21" s="40"/>
      <c r="I21" s="40"/>
      <c r="J21" s="40"/>
      <c r="K21" s="40"/>
      <c r="L21" s="40"/>
    </row>
  </sheetData>
  <mergeCells count="11">
    <mergeCell ref="B2:J2"/>
    <mergeCell ref="B3:J3"/>
    <mergeCell ref="B7:F7"/>
    <mergeCell ref="B8:F8"/>
    <mergeCell ref="B4:J4"/>
    <mergeCell ref="B5:J5"/>
    <mergeCell ref="C12:F12"/>
    <mergeCell ref="C13:F13"/>
    <mergeCell ref="C11:F11"/>
    <mergeCell ref="C9:F9"/>
    <mergeCell ref="C10:F10"/>
  </mergeCells>
  <pageMargins left="0.7" right="0.7" top="0.75" bottom="0.75" header="0.3" footer="0.3"/>
  <pageSetup scale="77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5"/>
  <sheetViews>
    <sheetView view="pageBreakPreview" topLeftCell="A220" zoomScale="80" zoomScaleNormal="100" zoomScaleSheetLayoutView="80" workbookViewId="0">
      <selection activeCell="I244" sqref="I244"/>
    </sheetView>
  </sheetViews>
  <sheetFormatPr defaultRowHeight="15" x14ac:dyDescent="0.25"/>
  <cols>
    <col min="1" max="1" width="1.28515625" style="41" customWidth="1"/>
    <col min="2" max="2" width="11.5703125" style="41" customWidth="1"/>
    <col min="3" max="3" width="17.7109375" style="41" customWidth="1"/>
    <col min="4" max="4" width="8.85546875" style="41" customWidth="1"/>
    <col min="5" max="5" width="4" style="41" customWidth="1"/>
    <col min="6" max="6" width="7" style="41" customWidth="1"/>
    <col min="7" max="7" width="16.85546875" style="41" customWidth="1"/>
    <col min="8" max="8" width="16.28515625" style="41" customWidth="1"/>
    <col min="9" max="9" width="15.7109375" style="41" customWidth="1"/>
    <col min="10" max="10" width="12.85546875" style="41" customWidth="1"/>
    <col min="11" max="11" width="11.140625" style="41" customWidth="1"/>
    <col min="12" max="225" width="9.140625" style="41"/>
    <col min="226" max="226" width="1.28515625" style="41" customWidth="1"/>
    <col min="227" max="227" width="11.5703125" style="41" customWidth="1"/>
    <col min="228" max="228" width="14.28515625" style="41" customWidth="1"/>
    <col min="229" max="229" width="6.28515625" style="41" customWidth="1"/>
    <col min="230" max="230" width="4" style="41" customWidth="1"/>
    <col min="231" max="231" width="4.85546875" style="41" customWidth="1"/>
    <col min="232" max="232" width="5.28515625" style="41" customWidth="1"/>
    <col min="233" max="233" width="2" style="41" customWidth="1"/>
    <col min="234" max="234" width="12.140625" style="41" customWidth="1"/>
    <col min="235" max="235" width="12" style="41" customWidth="1"/>
    <col min="236" max="236" width="10.140625" style="41" customWidth="1"/>
    <col min="237" max="237" width="0.140625" style="41" customWidth="1"/>
    <col min="238" max="238" width="1" style="41" customWidth="1"/>
    <col min="239" max="239" width="7" style="41" customWidth="1"/>
    <col min="240" max="240" width="0.85546875" style="41" customWidth="1"/>
    <col min="241" max="241" width="3.28515625" style="41" customWidth="1"/>
    <col min="242" max="242" width="10.28515625" style="41" customWidth="1"/>
    <col min="243" max="243" width="1" style="41" customWidth="1"/>
    <col min="244" max="244" width="0" style="41" hidden="1" customWidth="1"/>
    <col min="245" max="245" width="1.140625" style="41" customWidth="1"/>
    <col min="246" max="481" width="9.140625" style="41"/>
    <col min="482" max="482" width="1.28515625" style="41" customWidth="1"/>
    <col min="483" max="483" width="11.5703125" style="41" customWidth="1"/>
    <col min="484" max="484" width="14.28515625" style="41" customWidth="1"/>
    <col min="485" max="485" width="6.28515625" style="41" customWidth="1"/>
    <col min="486" max="486" width="4" style="41" customWidth="1"/>
    <col min="487" max="487" width="4.85546875" style="41" customWidth="1"/>
    <col min="488" max="488" width="5.28515625" style="41" customWidth="1"/>
    <col min="489" max="489" width="2" style="41" customWidth="1"/>
    <col min="490" max="490" width="12.140625" style="41" customWidth="1"/>
    <col min="491" max="491" width="12" style="41" customWidth="1"/>
    <col min="492" max="492" width="10.140625" style="41" customWidth="1"/>
    <col min="493" max="493" width="0.140625" style="41" customWidth="1"/>
    <col min="494" max="494" width="1" style="41" customWidth="1"/>
    <col min="495" max="495" width="7" style="41" customWidth="1"/>
    <col min="496" max="496" width="0.85546875" style="41" customWidth="1"/>
    <col min="497" max="497" width="3.28515625" style="41" customWidth="1"/>
    <col min="498" max="498" width="10.28515625" style="41" customWidth="1"/>
    <col min="499" max="499" width="1" style="41" customWidth="1"/>
    <col min="500" max="500" width="0" style="41" hidden="1" customWidth="1"/>
    <col min="501" max="501" width="1.140625" style="41" customWidth="1"/>
    <col min="502" max="737" width="9.140625" style="41"/>
    <col min="738" max="738" width="1.28515625" style="41" customWidth="1"/>
    <col min="739" max="739" width="11.5703125" style="41" customWidth="1"/>
    <col min="740" max="740" width="14.28515625" style="41" customWidth="1"/>
    <col min="741" max="741" width="6.28515625" style="41" customWidth="1"/>
    <col min="742" max="742" width="4" style="41" customWidth="1"/>
    <col min="743" max="743" width="4.85546875" style="41" customWidth="1"/>
    <col min="744" max="744" width="5.28515625" style="41" customWidth="1"/>
    <col min="745" max="745" width="2" style="41" customWidth="1"/>
    <col min="746" max="746" width="12.140625" style="41" customWidth="1"/>
    <col min="747" max="747" width="12" style="41" customWidth="1"/>
    <col min="748" max="748" width="10.140625" style="41" customWidth="1"/>
    <col min="749" max="749" width="0.140625" style="41" customWidth="1"/>
    <col min="750" max="750" width="1" style="41" customWidth="1"/>
    <col min="751" max="751" width="7" style="41" customWidth="1"/>
    <col min="752" max="752" width="0.85546875" style="41" customWidth="1"/>
    <col min="753" max="753" width="3.28515625" style="41" customWidth="1"/>
    <col min="754" max="754" width="10.28515625" style="41" customWidth="1"/>
    <col min="755" max="755" width="1" style="41" customWidth="1"/>
    <col min="756" max="756" width="0" style="41" hidden="1" customWidth="1"/>
    <col min="757" max="757" width="1.140625" style="41" customWidth="1"/>
    <col min="758" max="993" width="9.140625" style="41"/>
    <col min="994" max="994" width="1.28515625" style="41" customWidth="1"/>
    <col min="995" max="995" width="11.5703125" style="41" customWidth="1"/>
    <col min="996" max="996" width="14.28515625" style="41" customWidth="1"/>
    <col min="997" max="997" width="6.28515625" style="41" customWidth="1"/>
    <col min="998" max="998" width="4" style="41" customWidth="1"/>
    <col min="999" max="999" width="4.85546875" style="41" customWidth="1"/>
    <col min="1000" max="1000" width="5.28515625" style="41" customWidth="1"/>
    <col min="1001" max="1001" width="2" style="41" customWidth="1"/>
    <col min="1002" max="1002" width="12.140625" style="41" customWidth="1"/>
    <col min="1003" max="1003" width="12" style="41" customWidth="1"/>
    <col min="1004" max="1004" width="10.140625" style="41" customWidth="1"/>
    <col min="1005" max="1005" width="0.140625" style="41" customWidth="1"/>
    <col min="1006" max="1006" width="1" style="41" customWidth="1"/>
    <col min="1007" max="1007" width="7" style="41" customWidth="1"/>
    <col min="1008" max="1008" width="0.85546875" style="41" customWidth="1"/>
    <col min="1009" max="1009" width="3.28515625" style="41" customWidth="1"/>
    <col min="1010" max="1010" width="10.28515625" style="41" customWidth="1"/>
    <col min="1011" max="1011" width="1" style="41" customWidth="1"/>
    <col min="1012" max="1012" width="0" style="41" hidden="1" customWidth="1"/>
    <col min="1013" max="1013" width="1.140625" style="41" customWidth="1"/>
    <col min="1014" max="1249" width="9.140625" style="41"/>
    <col min="1250" max="1250" width="1.28515625" style="41" customWidth="1"/>
    <col min="1251" max="1251" width="11.5703125" style="41" customWidth="1"/>
    <col min="1252" max="1252" width="14.28515625" style="41" customWidth="1"/>
    <col min="1253" max="1253" width="6.28515625" style="41" customWidth="1"/>
    <col min="1254" max="1254" width="4" style="41" customWidth="1"/>
    <col min="1255" max="1255" width="4.85546875" style="41" customWidth="1"/>
    <col min="1256" max="1256" width="5.28515625" style="41" customWidth="1"/>
    <col min="1257" max="1257" width="2" style="41" customWidth="1"/>
    <col min="1258" max="1258" width="12.140625" style="41" customWidth="1"/>
    <col min="1259" max="1259" width="12" style="41" customWidth="1"/>
    <col min="1260" max="1260" width="10.140625" style="41" customWidth="1"/>
    <col min="1261" max="1261" width="0.140625" style="41" customWidth="1"/>
    <col min="1262" max="1262" width="1" style="41" customWidth="1"/>
    <col min="1263" max="1263" width="7" style="41" customWidth="1"/>
    <col min="1264" max="1264" width="0.85546875" style="41" customWidth="1"/>
    <col min="1265" max="1265" width="3.28515625" style="41" customWidth="1"/>
    <col min="1266" max="1266" width="10.28515625" style="41" customWidth="1"/>
    <col min="1267" max="1267" width="1" style="41" customWidth="1"/>
    <col min="1268" max="1268" width="0" style="41" hidden="1" customWidth="1"/>
    <col min="1269" max="1269" width="1.140625" style="41" customWidth="1"/>
    <col min="1270" max="1505" width="9.140625" style="41"/>
    <col min="1506" max="1506" width="1.28515625" style="41" customWidth="1"/>
    <col min="1507" max="1507" width="11.5703125" style="41" customWidth="1"/>
    <col min="1508" max="1508" width="14.28515625" style="41" customWidth="1"/>
    <col min="1509" max="1509" width="6.28515625" style="41" customWidth="1"/>
    <col min="1510" max="1510" width="4" style="41" customWidth="1"/>
    <col min="1511" max="1511" width="4.85546875" style="41" customWidth="1"/>
    <col min="1512" max="1512" width="5.28515625" style="41" customWidth="1"/>
    <col min="1513" max="1513" width="2" style="41" customWidth="1"/>
    <col min="1514" max="1514" width="12.140625" style="41" customWidth="1"/>
    <col min="1515" max="1515" width="12" style="41" customWidth="1"/>
    <col min="1516" max="1516" width="10.140625" style="41" customWidth="1"/>
    <col min="1517" max="1517" width="0.140625" style="41" customWidth="1"/>
    <col min="1518" max="1518" width="1" style="41" customWidth="1"/>
    <col min="1519" max="1519" width="7" style="41" customWidth="1"/>
    <col min="1520" max="1520" width="0.85546875" style="41" customWidth="1"/>
    <col min="1521" max="1521" width="3.28515625" style="41" customWidth="1"/>
    <col min="1522" max="1522" width="10.28515625" style="41" customWidth="1"/>
    <col min="1523" max="1523" width="1" style="41" customWidth="1"/>
    <col min="1524" max="1524" width="0" style="41" hidden="1" customWidth="1"/>
    <col min="1525" max="1525" width="1.140625" style="41" customWidth="1"/>
    <col min="1526" max="1761" width="9.140625" style="41"/>
    <col min="1762" max="1762" width="1.28515625" style="41" customWidth="1"/>
    <col min="1763" max="1763" width="11.5703125" style="41" customWidth="1"/>
    <col min="1764" max="1764" width="14.28515625" style="41" customWidth="1"/>
    <col min="1765" max="1765" width="6.28515625" style="41" customWidth="1"/>
    <col min="1766" max="1766" width="4" style="41" customWidth="1"/>
    <col min="1767" max="1767" width="4.85546875" style="41" customWidth="1"/>
    <col min="1768" max="1768" width="5.28515625" style="41" customWidth="1"/>
    <col min="1769" max="1769" width="2" style="41" customWidth="1"/>
    <col min="1770" max="1770" width="12.140625" style="41" customWidth="1"/>
    <col min="1771" max="1771" width="12" style="41" customWidth="1"/>
    <col min="1772" max="1772" width="10.140625" style="41" customWidth="1"/>
    <col min="1773" max="1773" width="0.140625" style="41" customWidth="1"/>
    <col min="1774" max="1774" width="1" style="41" customWidth="1"/>
    <col min="1775" max="1775" width="7" style="41" customWidth="1"/>
    <col min="1776" max="1776" width="0.85546875" style="41" customWidth="1"/>
    <col min="1777" max="1777" width="3.28515625" style="41" customWidth="1"/>
    <col min="1778" max="1778" width="10.28515625" style="41" customWidth="1"/>
    <col min="1779" max="1779" width="1" style="41" customWidth="1"/>
    <col min="1780" max="1780" width="0" style="41" hidden="1" customWidth="1"/>
    <col min="1781" max="1781" width="1.140625" style="41" customWidth="1"/>
    <col min="1782" max="2017" width="9.140625" style="41"/>
    <col min="2018" max="2018" width="1.28515625" style="41" customWidth="1"/>
    <col min="2019" max="2019" width="11.5703125" style="41" customWidth="1"/>
    <col min="2020" max="2020" width="14.28515625" style="41" customWidth="1"/>
    <col min="2021" max="2021" width="6.28515625" style="41" customWidth="1"/>
    <col min="2022" max="2022" width="4" style="41" customWidth="1"/>
    <col min="2023" max="2023" width="4.85546875" style="41" customWidth="1"/>
    <col min="2024" max="2024" width="5.28515625" style="41" customWidth="1"/>
    <col min="2025" max="2025" width="2" style="41" customWidth="1"/>
    <col min="2026" max="2026" width="12.140625" style="41" customWidth="1"/>
    <col min="2027" max="2027" width="12" style="41" customWidth="1"/>
    <col min="2028" max="2028" width="10.140625" style="41" customWidth="1"/>
    <col min="2029" max="2029" width="0.140625" style="41" customWidth="1"/>
    <col min="2030" max="2030" width="1" style="41" customWidth="1"/>
    <col min="2031" max="2031" width="7" style="41" customWidth="1"/>
    <col min="2032" max="2032" width="0.85546875" style="41" customWidth="1"/>
    <col min="2033" max="2033" width="3.28515625" style="41" customWidth="1"/>
    <col min="2034" max="2034" width="10.28515625" style="41" customWidth="1"/>
    <col min="2035" max="2035" width="1" style="41" customWidth="1"/>
    <col min="2036" max="2036" width="0" style="41" hidden="1" customWidth="1"/>
    <col min="2037" max="2037" width="1.140625" style="41" customWidth="1"/>
    <col min="2038" max="2273" width="9.140625" style="41"/>
    <col min="2274" max="2274" width="1.28515625" style="41" customWidth="1"/>
    <col min="2275" max="2275" width="11.5703125" style="41" customWidth="1"/>
    <col min="2276" max="2276" width="14.28515625" style="41" customWidth="1"/>
    <col min="2277" max="2277" width="6.28515625" style="41" customWidth="1"/>
    <col min="2278" max="2278" width="4" style="41" customWidth="1"/>
    <col min="2279" max="2279" width="4.85546875" style="41" customWidth="1"/>
    <col min="2280" max="2280" width="5.28515625" style="41" customWidth="1"/>
    <col min="2281" max="2281" width="2" style="41" customWidth="1"/>
    <col min="2282" max="2282" width="12.140625" style="41" customWidth="1"/>
    <col min="2283" max="2283" width="12" style="41" customWidth="1"/>
    <col min="2284" max="2284" width="10.140625" style="41" customWidth="1"/>
    <col min="2285" max="2285" width="0.140625" style="41" customWidth="1"/>
    <col min="2286" max="2286" width="1" style="41" customWidth="1"/>
    <col min="2287" max="2287" width="7" style="41" customWidth="1"/>
    <col min="2288" max="2288" width="0.85546875" style="41" customWidth="1"/>
    <col min="2289" max="2289" width="3.28515625" style="41" customWidth="1"/>
    <col min="2290" max="2290" width="10.28515625" style="41" customWidth="1"/>
    <col min="2291" max="2291" width="1" style="41" customWidth="1"/>
    <col min="2292" max="2292" width="0" style="41" hidden="1" customWidth="1"/>
    <col min="2293" max="2293" width="1.140625" style="41" customWidth="1"/>
    <col min="2294" max="2529" width="9.140625" style="41"/>
    <col min="2530" max="2530" width="1.28515625" style="41" customWidth="1"/>
    <col min="2531" max="2531" width="11.5703125" style="41" customWidth="1"/>
    <col min="2532" max="2532" width="14.28515625" style="41" customWidth="1"/>
    <col min="2533" max="2533" width="6.28515625" style="41" customWidth="1"/>
    <col min="2534" max="2534" width="4" style="41" customWidth="1"/>
    <col min="2535" max="2535" width="4.85546875" style="41" customWidth="1"/>
    <col min="2536" max="2536" width="5.28515625" style="41" customWidth="1"/>
    <col min="2537" max="2537" width="2" style="41" customWidth="1"/>
    <col min="2538" max="2538" width="12.140625" style="41" customWidth="1"/>
    <col min="2539" max="2539" width="12" style="41" customWidth="1"/>
    <col min="2540" max="2540" width="10.140625" style="41" customWidth="1"/>
    <col min="2541" max="2541" width="0.140625" style="41" customWidth="1"/>
    <col min="2542" max="2542" width="1" style="41" customWidth="1"/>
    <col min="2543" max="2543" width="7" style="41" customWidth="1"/>
    <col min="2544" max="2544" width="0.85546875" style="41" customWidth="1"/>
    <col min="2545" max="2545" width="3.28515625" style="41" customWidth="1"/>
    <col min="2546" max="2546" width="10.28515625" style="41" customWidth="1"/>
    <col min="2547" max="2547" width="1" style="41" customWidth="1"/>
    <col min="2548" max="2548" width="0" style="41" hidden="1" customWidth="1"/>
    <col min="2549" max="2549" width="1.140625" style="41" customWidth="1"/>
    <col min="2550" max="2785" width="9.140625" style="41"/>
    <col min="2786" max="2786" width="1.28515625" style="41" customWidth="1"/>
    <col min="2787" max="2787" width="11.5703125" style="41" customWidth="1"/>
    <col min="2788" max="2788" width="14.28515625" style="41" customWidth="1"/>
    <col min="2789" max="2789" width="6.28515625" style="41" customWidth="1"/>
    <col min="2790" max="2790" width="4" style="41" customWidth="1"/>
    <col min="2791" max="2791" width="4.85546875" style="41" customWidth="1"/>
    <col min="2792" max="2792" width="5.28515625" style="41" customWidth="1"/>
    <col min="2793" max="2793" width="2" style="41" customWidth="1"/>
    <col min="2794" max="2794" width="12.140625" style="41" customWidth="1"/>
    <col min="2795" max="2795" width="12" style="41" customWidth="1"/>
    <col min="2796" max="2796" width="10.140625" style="41" customWidth="1"/>
    <col min="2797" max="2797" width="0.140625" style="41" customWidth="1"/>
    <col min="2798" max="2798" width="1" style="41" customWidth="1"/>
    <col min="2799" max="2799" width="7" style="41" customWidth="1"/>
    <col min="2800" max="2800" width="0.85546875" style="41" customWidth="1"/>
    <col min="2801" max="2801" width="3.28515625" style="41" customWidth="1"/>
    <col min="2802" max="2802" width="10.28515625" style="41" customWidth="1"/>
    <col min="2803" max="2803" width="1" style="41" customWidth="1"/>
    <col min="2804" max="2804" width="0" style="41" hidden="1" customWidth="1"/>
    <col min="2805" max="2805" width="1.140625" style="41" customWidth="1"/>
    <col min="2806" max="3041" width="9.140625" style="41"/>
    <col min="3042" max="3042" width="1.28515625" style="41" customWidth="1"/>
    <col min="3043" max="3043" width="11.5703125" style="41" customWidth="1"/>
    <col min="3044" max="3044" width="14.28515625" style="41" customWidth="1"/>
    <col min="3045" max="3045" width="6.28515625" style="41" customWidth="1"/>
    <col min="3046" max="3046" width="4" style="41" customWidth="1"/>
    <col min="3047" max="3047" width="4.85546875" style="41" customWidth="1"/>
    <col min="3048" max="3048" width="5.28515625" style="41" customWidth="1"/>
    <col min="3049" max="3049" width="2" style="41" customWidth="1"/>
    <col min="3050" max="3050" width="12.140625" style="41" customWidth="1"/>
    <col min="3051" max="3051" width="12" style="41" customWidth="1"/>
    <col min="3052" max="3052" width="10.140625" style="41" customWidth="1"/>
    <col min="3053" max="3053" width="0.140625" style="41" customWidth="1"/>
    <col min="3054" max="3054" width="1" style="41" customWidth="1"/>
    <col min="3055" max="3055" width="7" style="41" customWidth="1"/>
    <col min="3056" max="3056" width="0.85546875" style="41" customWidth="1"/>
    <col min="3057" max="3057" width="3.28515625" style="41" customWidth="1"/>
    <col min="3058" max="3058" width="10.28515625" style="41" customWidth="1"/>
    <col min="3059" max="3059" width="1" style="41" customWidth="1"/>
    <col min="3060" max="3060" width="0" style="41" hidden="1" customWidth="1"/>
    <col min="3061" max="3061" width="1.140625" style="41" customWidth="1"/>
    <col min="3062" max="3297" width="9.140625" style="41"/>
    <col min="3298" max="3298" width="1.28515625" style="41" customWidth="1"/>
    <col min="3299" max="3299" width="11.5703125" style="41" customWidth="1"/>
    <col min="3300" max="3300" width="14.28515625" style="41" customWidth="1"/>
    <col min="3301" max="3301" width="6.28515625" style="41" customWidth="1"/>
    <col min="3302" max="3302" width="4" style="41" customWidth="1"/>
    <col min="3303" max="3303" width="4.85546875" style="41" customWidth="1"/>
    <col min="3304" max="3304" width="5.28515625" style="41" customWidth="1"/>
    <col min="3305" max="3305" width="2" style="41" customWidth="1"/>
    <col min="3306" max="3306" width="12.140625" style="41" customWidth="1"/>
    <col min="3307" max="3307" width="12" style="41" customWidth="1"/>
    <col min="3308" max="3308" width="10.140625" style="41" customWidth="1"/>
    <col min="3309" max="3309" width="0.140625" style="41" customWidth="1"/>
    <col min="3310" max="3310" width="1" style="41" customWidth="1"/>
    <col min="3311" max="3311" width="7" style="41" customWidth="1"/>
    <col min="3312" max="3312" width="0.85546875" style="41" customWidth="1"/>
    <col min="3313" max="3313" width="3.28515625" style="41" customWidth="1"/>
    <col min="3314" max="3314" width="10.28515625" style="41" customWidth="1"/>
    <col min="3315" max="3315" width="1" style="41" customWidth="1"/>
    <col min="3316" max="3316" width="0" style="41" hidden="1" customWidth="1"/>
    <col min="3317" max="3317" width="1.140625" style="41" customWidth="1"/>
    <col min="3318" max="3553" width="9.140625" style="41"/>
    <col min="3554" max="3554" width="1.28515625" style="41" customWidth="1"/>
    <col min="3555" max="3555" width="11.5703125" style="41" customWidth="1"/>
    <col min="3556" max="3556" width="14.28515625" style="41" customWidth="1"/>
    <col min="3557" max="3557" width="6.28515625" style="41" customWidth="1"/>
    <col min="3558" max="3558" width="4" style="41" customWidth="1"/>
    <col min="3559" max="3559" width="4.85546875" style="41" customWidth="1"/>
    <col min="3560" max="3560" width="5.28515625" style="41" customWidth="1"/>
    <col min="3561" max="3561" width="2" style="41" customWidth="1"/>
    <col min="3562" max="3562" width="12.140625" style="41" customWidth="1"/>
    <col min="3563" max="3563" width="12" style="41" customWidth="1"/>
    <col min="3564" max="3564" width="10.140625" style="41" customWidth="1"/>
    <col min="3565" max="3565" width="0.140625" style="41" customWidth="1"/>
    <col min="3566" max="3566" width="1" style="41" customWidth="1"/>
    <col min="3567" max="3567" width="7" style="41" customWidth="1"/>
    <col min="3568" max="3568" width="0.85546875" style="41" customWidth="1"/>
    <col min="3569" max="3569" width="3.28515625" style="41" customWidth="1"/>
    <col min="3570" max="3570" width="10.28515625" style="41" customWidth="1"/>
    <col min="3571" max="3571" width="1" style="41" customWidth="1"/>
    <col min="3572" max="3572" width="0" style="41" hidden="1" customWidth="1"/>
    <col min="3573" max="3573" width="1.140625" style="41" customWidth="1"/>
    <col min="3574" max="3809" width="9.140625" style="41"/>
    <col min="3810" max="3810" width="1.28515625" style="41" customWidth="1"/>
    <col min="3811" max="3811" width="11.5703125" style="41" customWidth="1"/>
    <col min="3812" max="3812" width="14.28515625" style="41" customWidth="1"/>
    <col min="3813" max="3813" width="6.28515625" style="41" customWidth="1"/>
    <col min="3814" max="3814" width="4" style="41" customWidth="1"/>
    <col min="3815" max="3815" width="4.85546875" style="41" customWidth="1"/>
    <col min="3816" max="3816" width="5.28515625" style="41" customWidth="1"/>
    <col min="3817" max="3817" width="2" style="41" customWidth="1"/>
    <col min="3818" max="3818" width="12.140625" style="41" customWidth="1"/>
    <col min="3819" max="3819" width="12" style="41" customWidth="1"/>
    <col min="3820" max="3820" width="10.140625" style="41" customWidth="1"/>
    <col min="3821" max="3821" width="0.140625" style="41" customWidth="1"/>
    <col min="3822" max="3822" width="1" style="41" customWidth="1"/>
    <col min="3823" max="3823" width="7" style="41" customWidth="1"/>
    <col min="3824" max="3824" width="0.85546875" style="41" customWidth="1"/>
    <col min="3825" max="3825" width="3.28515625" style="41" customWidth="1"/>
    <col min="3826" max="3826" width="10.28515625" style="41" customWidth="1"/>
    <col min="3827" max="3827" width="1" style="41" customWidth="1"/>
    <col min="3828" max="3828" width="0" style="41" hidden="1" customWidth="1"/>
    <col min="3829" max="3829" width="1.140625" style="41" customWidth="1"/>
    <col min="3830" max="4065" width="9.140625" style="41"/>
    <col min="4066" max="4066" width="1.28515625" style="41" customWidth="1"/>
    <col min="4067" max="4067" width="11.5703125" style="41" customWidth="1"/>
    <col min="4068" max="4068" width="14.28515625" style="41" customWidth="1"/>
    <col min="4069" max="4069" width="6.28515625" style="41" customWidth="1"/>
    <col min="4070" max="4070" width="4" style="41" customWidth="1"/>
    <col min="4071" max="4071" width="4.85546875" style="41" customWidth="1"/>
    <col min="4072" max="4072" width="5.28515625" style="41" customWidth="1"/>
    <col min="4073" max="4073" width="2" style="41" customWidth="1"/>
    <col min="4074" max="4074" width="12.140625" style="41" customWidth="1"/>
    <col min="4075" max="4075" width="12" style="41" customWidth="1"/>
    <col min="4076" max="4076" width="10.140625" style="41" customWidth="1"/>
    <col min="4077" max="4077" width="0.140625" style="41" customWidth="1"/>
    <col min="4078" max="4078" width="1" style="41" customWidth="1"/>
    <col min="4079" max="4079" width="7" style="41" customWidth="1"/>
    <col min="4080" max="4080" width="0.85546875" style="41" customWidth="1"/>
    <col min="4081" max="4081" width="3.28515625" style="41" customWidth="1"/>
    <col min="4082" max="4082" width="10.28515625" style="41" customWidth="1"/>
    <col min="4083" max="4083" width="1" style="41" customWidth="1"/>
    <col min="4084" max="4084" width="0" style="41" hidden="1" customWidth="1"/>
    <col min="4085" max="4085" width="1.140625" style="41" customWidth="1"/>
    <col min="4086" max="4321" width="9.140625" style="41"/>
    <col min="4322" max="4322" width="1.28515625" style="41" customWidth="1"/>
    <col min="4323" max="4323" width="11.5703125" style="41" customWidth="1"/>
    <col min="4324" max="4324" width="14.28515625" style="41" customWidth="1"/>
    <col min="4325" max="4325" width="6.28515625" style="41" customWidth="1"/>
    <col min="4326" max="4326" width="4" style="41" customWidth="1"/>
    <col min="4327" max="4327" width="4.85546875" style="41" customWidth="1"/>
    <col min="4328" max="4328" width="5.28515625" style="41" customWidth="1"/>
    <col min="4329" max="4329" width="2" style="41" customWidth="1"/>
    <col min="4330" max="4330" width="12.140625" style="41" customWidth="1"/>
    <col min="4331" max="4331" width="12" style="41" customWidth="1"/>
    <col min="4332" max="4332" width="10.140625" style="41" customWidth="1"/>
    <col min="4333" max="4333" width="0.140625" style="41" customWidth="1"/>
    <col min="4334" max="4334" width="1" style="41" customWidth="1"/>
    <col min="4335" max="4335" width="7" style="41" customWidth="1"/>
    <col min="4336" max="4336" width="0.85546875" style="41" customWidth="1"/>
    <col min="4337" max="4337" width="3.28515625" style="41" customWidth="1"/>
    <col min="4338" max="4338" width="10.28515625" style="41" customWidth="1"/>
    <col min="4339" max="4339" width="1" style="41" customWidth="1"/>
    <col min="4340" max="4340" width="0" style="41" hidden="1" customWidth="1"/>
    <col min="4341" max="4341" width="1.140625" style="41" customWidth="1"/>
    <col min="4342" max="4577" width="9.140625" style="41"/>
    <col min="4578" max="4578" width="1.28515625" style="41" customWidth="1"/>
    <col min="4579" max="4579" width="11.5703125" style="41" customWidth="1"/>
    <col min="4580" max="4580" width="14.28515625" style="41" customWidth="1"/>
    <col min="4581" max="4581" width="6.28515625" style="41" customWidth="1"/>
    <col min="4582" max="4582" width="4" style="41" customWidth="1"/>
    <col min="4583" max="4583" width="4.85546875" style="41" customWidth="1"/>
    <col min="4584" max="4584" width="5.28515625" style="41" customWidth="1"/>
    <col min="4585" max="4585" width="2" style="41" customWidth="1"/>
    <col min="4586" max="4586" width="12.140625" style="41" customWidth="1"/>
    <col min="4587" max="4587" width="12" style="41" customWidth="1"/>
    <col min="4588" max="4588" width="10.140625" style="41" customWidth="1"/>
    <col min="4589" max="4589" width="0.140625" style="41" customWidth="1"/>
    <col min="4590" max="4590" width="1" style="41" customWidth="1"/>
    <col min="4591" max="4591" width="7" style="41" customWidth="1"/>
    <col min="4592" max="4592" width="0.85546875" style="41" customWidth="1"/>
    <col min="4593" max="4593" width="3.28515625" style="41" customWidth="1"/>
    <col min="4594" max="4594" width="10.28515625" style="41" customWidth="1"/>
    <col min="4595" max="4595" width="1" style="41" customWidth="1"/>
    <col min="4596" max="4596" width="0" style="41" hidden="1" customWidth="1"/>
    <col min="4597" max="4597" width="1.140625" style="41" customWidth="1"/>
    <col min="4598" max="4833" width="9.140625" style="41"/>
    <col min="4834" max="4834" width="1.28515625" style="41" customWidth="1"/>
    <col min="4835" max="4835" width="11.5703125" style="41" customWidth="1"/>
    <col min="4836" max="4836" width="14.28515625" style="41" customWidth="1"/>
    <col min="4837" max="4837" width="6.28515625" style="41" customWidth="1"/>
    <col min="4838" max="4838" width="4" style="41" customWidth="1"/>
    <col min="4839" max="4839" width="4.85546875" style="41" customWidth="1"/>
    <col min="4840" max="4840" width="5.28515625" style="41" customWidth="1"/>
    <col min="4841" max="4841" width="2" style="41" customWidth="1"/>
    <col min="4842" max="4842" width="12.140625" style="41" customWidth="1"/>
    <col min="4843" max="4843" width="12" style="41" customWidth="1"/>
    <col min="4844" max="4844" width="10.140625" style="41" customWidth="1"/>
    <col min="4845" max="4845" width="0.140625" style="41" customWidth="1"/>
    <col min="4846" max="4846" width="1" style="41" customWidth="1"/>
    <col min="4847" max="4847" width="7" style="41" customWidth="1"/>
    <col min="4848" max="4848" width="0.85546875" style="41" customWidth="1"/>
    <col min="4849" max="4849" width="3.28515625" style="41" customWidth="1"/>
    <col min="4850" max="4850" width="10.28515625" style="41" customWidth="1"/>
    <col min="4851" max="4851" width="1" style="41" customWidth="1"/>
    <col min="4852" max="4852" width="0" style="41" hidden="1" customWidth="1"/>
    <col min="4853" max="4853" width="1.140625" style="41" customWidth="1"/>
    <col min="4854" max="5089" width="9.140625" style="41"/>
    <col min="5090" max="5090" width="1.28515625" style="41" customWidth="1"/>
    <col min="5091" max="5091" width="11.5703125" style="41" customWidth="1"/>
    <col min="5092" max="5092" width="14.28515625" style="41" customWidth="1"/>
    <col min="5093" max="5093" width="6.28515625" style="41" customWidth="1"/>
    <col min="5094" max="5094" width="4" style="41" customWidth="1"/>
    <col min="5095" max="5095" width="4.85546875" style="41" customWidth="1"/>
    <col min="5096" max="5096" width="5.28515625" style="41" customWidth="1"/>
    <col min="5097" max="5097" width="2" style="41" customWidth="1"/>
    <col min="5098" max="5098" width="12.140625" style="41" customWidth="1"/>
    <col min="5099" max="5099" width="12" style="41" customWidth="1"/>
    <col min="5100" max="5100" width="10.140625" style="41" customWidth="1"/>
    <col min="5101" max="5101" width="0.140625" style="41" customWidth="1"/>
    <col min="5102" max="5102" width="1" style="41" customWidth="1"/>
    <col min="5103" max="5103" width="7" style="41" customWidth="1"/>
    <col min="5104" max="5104" width="0.85546875" style="41" customWidth="1"/>
    <col min="5105" max="5105" width="3.28515625" style="41" customWidth="1"/>
    <col min="5106" max="5106" width="10.28515625" style="41" customWidth="1"/>
    <col min="5107" max="5107" width="1" style="41" customWidth="1"/>
    <col min="5108" max="5108" width="0" style="41" hidden="1" customWidth="1"/>
    <col min="5109" max="5109" width="1.140625" style="41" customWidth="1"/>
    <col min="5110" max="5345" width="9.140625" style="41"/>
    <col min="5346" max="5346" width="1.28515625" style="41" customWidth="1"/>
    <col min="5347" max="5347" width="11.5703125" style="41" customWidth="1"/>
    <col min="5348" max="5348" width="14.28515625" style="41" customWidth="1"/>
    <col min="5349" max="5349" width="6.28515625" style="41" customWidth="1"/>
    <col min="5350" max="5350" width="4" style="41" customWidth="1"/>
    <col min="5351" max="5351" width="4.85546875" style="41" customWidth="1"/>
    <col min="5352" max="5352" width="5.28515625" style="41" customWidth="1"/>
    <col min="5353" max="5353" width="2" style="41" customWidth="1"/>
    <col min="5354" max="5354" width="12.140625" style="41" customWidth="1"/>
    <col min="5355" max="5355" width="12" style="41" customWidth="1"/>
    <col min="5356" max="5356" width="10.140625" style="41" customWidth="1"/>
    <col min="5357" max="5357" width="0.140625" style="41" customWidth="1"/>
    <col min="5358" max="5358" width="1" style="41" customWidth="1"/>
    <col min="5359" max="5359" width="7" style="41" customWidth="1"/>
    <col min="5360" max="5360" width="0.85546875" style="41" customWidth="1"/>
    <col min="5361" max="5361" width="3.28515625" style="41" customWidth="1"/>
    <col min="5362" max="5362" width="10.28515625" style="41" customWidth="1"/>
    <col min="5363" max="5363" width="1" style="41" customWidth="1"/>
    <col min="5364" max="5364" width="0" style="41" hidden="1" customWidth="1"/>
    <col min="5365" max="5365" width="1.140625" style="41" customWidth="1"/>
    <col min="5366" max="5601" width="9.140625" style="41"/>
    <col min="5602" max="5602" width="1.28515625" style="41" customWidth="1"/>
    <col min="5603" max="5603" width="11.5703125" style="41" customWidth="1"/>
    <col min="5604" max="5604" width="14.28515625" style="41" customWidth="1"/>
    <col min="5605" max="5605" width="6.28515625" style="41" customWidth="1"/>
    <col min="5606" max="5606" width="4" style="41" customWidth="1"/>
    <col min="5607" max="5607" width="4.85546875" style="41" customWidth="1"/>
    <col min="5608" max="5608" width="5.28515625" style="41" customWidth="1"/>
    <col min="5609" max="5609" width="2" style="41" customWidth="1"/>
    <col min="5610" max="5610" width="12.140625" style="41" customWidth="1"/>
    <col min="5611" max="5611" width="12" style="41" customWidth="1"/>
    <col min="5612" max="5612" width="10.140625" style="41" customWidth="1"/>
    <col min="5613" max="5613" width="0.140625" style="41" customWidth="1"/>
    <col min="5614" max="5614" width="1" style="41" customWidth="1"/>
    <col min="5615" max="5615" width="7" style="41" customWidth="1"/>
    <col min="5616" max="5616" width="0.85546875" style="41" customWidth="1"/>
    <col min="5617" max="5617" width="3.28515625" style="41" customWidth="1"/>
    <col min="5618" max="5618" width="10.28515625" style="41" customWidth="1"/>
    <col min="5619" max="5619" width="1" style="41" customWidth="1"/>
    <col min="5620" max="5620" width="0" style="41" hidden="1" customWidth="1"/>
    <col min="5621" max="5621" width="1.140625" style="41" customWidth="1"/>
    <col min="5622" max="5857" width="9.140625" style="41"/>
    <col min="5858" max="5858" width="1.28515625" style="41" customWidth="1"/>
    <col min="5859" max="5859" width="11.5703125" style="41" customWidth="1"/>
    <col min="5860" max="5860" width="14.28515625" style="41" customWidth="1"/>
    <col min="5861" max="5861" width="6.28515625" style="41" customWidth="1"/>
    <col min="5862" max="5862" width="4" style="41" customWidth="1"/>
    <col min="5863" max="5863" width="4.85546875" style="41" customWidth="1"/>
    <col min="5864" max="5864" width="5.28515625" style="41" customWidth="1"/>
    <col min="5865" max="5865" width="2" style="41" customWidth="1"/>
    <col min="5866" max="5866" width="12.140625" style="41" customWidth="1"/>
    <col min="5867" max="5867" width="12" style="41" customWidth="1"/>
    <col min="5868" max="5868" width="10.140625" style="41" customWidth="1"/>
    <col min="5869" max="5869" width="0.140625" style="41" customWidth="1"/>
    <col min="5870" max="5870" width="1" style="41" customWidth="1"/>
    <col min="5871" max="5871" width="7" style="41" customWidth="1"/>
    <col min="5872" max="5872" width="0.85546875" style="41" customWidth="1"/>
    <col min="5873" max="5873" width="3.28515625" style="41" customWidth="1"/>
    <col min="5874" max="5874" width="10.28515625" style="41" customWidth="1"/>
    <col min="5875" max="5875" width="1" style="41" customWidth="1"/>
    <col min="5876" max="5876" width="0" style="41" hidden="1" customWidth="1"/>
    <col min="5877" max="5877" width="1.140625" style="41" customWidth="1"/>
    <col min="5878" max="6113" width="9.140625" style="41"/>
    <col min="6114" max="6114" width="1.28515625" style="41" customWidth="1"/>
    <col min="6115" max="6115" width="11.5703125" style="41" customWidth="1"/>
    <col min="6116" max="6116" width="14.28515625" style="41" customWidth="1"/>
    <col min="6117" max="6117" width="6.28515625" style="41" customWidth="1"/>
    <col min="6118" max="6118" width="4" style="41" customWidth="1"/>
    <col min="6119" max="6119" width="4.85546875" style="41" customWidth="1"/>
    <col min="6120" max="6120" width="5.28515625" style="41" customWidth="1"/>
    <col min="6121" max="6121" width="2" style="41" customWidth="1"/>
    <col min="6122" max="6122" width="12.140625" style="41" customWidth="1"/>
    <col min="6123" max="6123" width="12" style="41" customWidth="1"/>
    <col min="6124" max="6124" width="10.140625" style="41" customWidth="1"/>
    <col min="6125" max="6125" width="0.140625" style="41" customWidth="1"/>
    <col min="6126" max="6126" width="1" style="41" customWidth="1"/>
    <col min="6127" max="6127" width="7" style="41" customWidth="1"/>
    <col min="6128" max="6128" width="0.85546875" style="41" customWidth="1"/>
    <col min="6129" max="6129" width="3.28515625" style="41" customWidth="1"/>
    <col min="6130" max="6130" width="10.28515625" style="41" customWidth="1"/>
    <col min="6131" max="6131" width="1" style="41" customWidth="1"/>
    <col min="6132" max="6132" width="0" style="41" hidden="1" customWidth="1"/>
    <col min="6133" max="6133" width="1.140625" style="41" customWidth="1"/>
    <col min="6134" max="6369" width="9.140625" style="41"/>
    <col min="6370" max="6370" width="1.28515625" style="41" customWidth="1"/>
    <col min="6371" max="6371" width="11.5703125" style="41" customWidth="1"/>
    <col min="6372" max="6372" width="14.28515625" style="41" customWidth="1"/>
    <col min="6373" max="6373" width="6.28515625" style="41" customWidth="1"/>
    <col min="6374" max="6374" width="4" style="41" customWidth="1"/>
    <col min="6375" max="6375" width="4.85546875" style="41" customWidth="1"/>
    <col min="6376" max="6376" width="5.28515625" style="41" customWidth="1"/>
    <col min="6377" max="6377" width="2" style="41" customWidth="1"/>
    <col min="6378" max="6378" width="12.140625" style="41" customWidth="1"/>
    <col min="6379" max="6379" width="12" style="41" customWidth="1"/>
    <col min="6380" max="6380" width="10.140625" style="41" customWidth="1"/>
    <col min="6381" max="6381" width="0.140625" style="41" customWidth="1"/>
    <col min="6382" max="6382" width="1" style="41" customWidth="1"/>
    <col min="6383" max="6383" width="7" style="41" customWidth="1"/>
    <col min="6384" max="6384" width="0.85546875" style="41" customWidth="1"/>
    <col min="6385" max="6385" width="3.28515625" style="41" customWidth="1"/>
    <col min="6386" max="6386" width="10.28515625" style="41" customWidth="1"/>
    <col min="6387" max="6387" width="1" style="41" customWidth="1"/>
    <col min="6388" max="6388" width="0" style="41" hidden="1" customWidth="1"/>
    <col min="6389" max="6389" width="1.140625" style="41" customWidth="1"/>
    <col min="6390" max="6625" width="9.140625" style="41"/>
    <col min="6626" max="6626" width="1.28515625" style="41" customWidth="1"/>
    <col min="6627" max="6627" width="11.5703125" style="41" customWidth="1"/>
    <col min="6628" max="6628" width="14.28515625" style="41" customWidth="1"/>
    <col min="6629" max="6629" width="6.28515625" style="41" customWidth="1"/>
    <col min="6630" max="6630" width="4" style="41" customWidth="1"/>
    <col min="6631" max="6631" width="4.85546875" style="41" customWidth="1"/>
    <col min="6632" max="6632" width="5.28515625" style="41" customWidth="1"/>
    <col min="6633" max="6633" width="2" style="41" customWidth="1"/>
    <col min="6634" max="6634" width="12.140625" style="41" customWidth="1"/>
    <col min="6635" max="6635" width="12" style="41" customWidth="1"/>
    <col min="6636" max="6636" width="10.140625" style="41" customWidth="1"/>
    <col min="6637" max="6637" width="0.140625" style="41" customWidth="1"/>
    <col min="6638" max="6638" width="1" style="41" customWidth="1"/>
    <col min="6639" max="6639" width="7" style="41" customWidth="1"/>
    <col min="6640" max="6640" width="0.85546875" style="41" customWidth="1"/>
    <col min="6641" max="6641" width="3.28515625" style="41" customWidth="1"/>
    <col min="6642" max="6642" width="10.28515625" style="41" customWidth="1"/>
    <col min="6643" max="6643" width="1" style="41" customWidth="1"/>
    <col min="6644" max="6644" width="0" style="41" hidden="1" customWidth="1"/>
    <col min="6645" max="6645" width="1.140625" style="41" customWidth="1"/>
    <col min="6646" max="6881" width="9.140625" style="41"/>
    <col min="6882" max="6882" width="1.28515625" style="41" customWidth="1"/>
    <col min="6883" max="6883" width="11.5703125" style="41" customWidth="1"/>
    <col min="6884" max="6884" width="14.28515625" style="41" customWidth="1"/>
    <col min="6885" max="6885" width="6.28515625" style="41" customWidth="1"/>
    <col min="6886" max="6886" width="4" style="41" customWidth="1"/>
    <col min="6887" max="6887" width="4.85546875" style="41" customWidth="1"/>
    <col min="6888" max="6888" width="5.28515625" style="41" customWidth="1"/>
    <col min="6889" max="6889" width="2" style="41" customWidth="1"/>
    <col min="6890" max="6890" width="12.140625" style="41" customWidth="1"/>
    <col min="6891" max="6891" width="12" style="41" customWidth="1"/>
    <col min="6892" max="6892" width="10.140625" style="41" customWidth="1"/>
    <col min="6893" max="6893" width="0.140625" style="41" customWidth="1"/>
    <col min="6894" max="6894" width="1" style="41" customWidth="1"/>
    <col min="6895" max="6895" width="7" style="41" customWidth="1"/>
    <col min="6896" max="6896" width="0.85546875" style="41" customWidth="1"/>
    <col min="6897" max="6897" width="3.28515625" style="41" customWidth="1"/>
    <col min="6898" max="6898" width="10.28515625" style="41" customWidth="1"/>
    <col min="6899" max="6899" width="1" style="41" customWidth="1"/>
    <col min="6900" max="6900" width="0" style="41" hidden="1" customWidth="1"/>
    <col min="6901" max="6901" width="1.140625" style="41" customWidth="1"/>
    <col min="6902" max="7137" width="9.140625" style="41"/>
    <col min="7138" max="7138" width="1.28515625" style="41" customWidth="1"/>
    <col min="7139" max="7139" width="11.5703125" style="41" customWidth="1"/>
    <col min="7140" max="7140" width="14.28515625" style="41" customWidth="1"/>
    <col min="7141" max="7141" width="6.28515625" style="41" customWidth="1"/>
    <col min="7142" max="7142" width="4" style="41" customWidth="1"/>
    <col min="7143" max="7143" width="4.85546875" style="41" customWidth="1"/>
    <col min="7144" max="7144" width="5.28515625" style="41" customWidth="1"/>
    <col min="7145" max="7145" width="2" style="41" customWidth="1"/>
    <col min="7146" max="7146" width="12.140625" style="41" customWidth="1"/>
    <col min="7147" max="7147" width="12" style="41" customWidth="1"/>
    <col min="7148" max="7148" width="10.140625" style="41" customWidth="1"/>
    <col min="7149" max="7149" width="0.140625" style="41" customWidth="1"/>
    <col min="7150" max="7150" width="1" style="41" customWidth="1"/>
    <col min="7151" max="7151" width="7" style="41" customWidth="1"/>
    <col min="7152" max="7152" width="0.85546875" style="41" customWidth="1"/>
    <col min="7153" max="7153" width="3.28515625" style="41" customWidth="1"/>
    <col min="7154" max="7154" width="10.28515625" style="41" customWidth="1"/>
    <col min="7155" max="7155" width="1" style="41" customWidth="1"/>
    <col min="7156" max="7156" width="0" style="41" hidden="1" customWidth="1"/>
    <col min="7157" max="7157" width="1.140625" style="41" customWidth="1"/>
    <col min="7158" max="7393" width="9.140625" style="41"/>
    <col min="7394" max="7394" width="1.28515625" style="41" customWidth="1"/>
    <col min="7395" max="7395" width="11.5703125" style="41" customWidth="1"/>
    <col min="7396" max="7396" width="14.28515625" style="41" customWidth="1"/>
    <col min="7397" max="7397" width="6.28515625" style="41" customWidth="1"/>
    <col min="7398" max="7398" width="4" style="41" customWidth="1"/>
    <col min="7399" max="7399" width="4.85546875" style="41" customWidth="1"/>
    <col min="7400" max="7400" width="5.28515625" style="41" customWidth="1"/>
    <col min="7401" max="7401" width="2" style="41" customWidth="1"/>
    <col min="7402" max="7402" width="12.140625" style="41" customWidth="1"/>
    <col min="7403" max="7403" width="12" style="41" customWidth="1"/>
    <col min="7404" max="7404" width="10.140625" style="41" customWidth="1"/>
    <col min="7405" max="7405" width="0.140625" style="41" customWidth="1"/>
    <col min="7406" max="7406" width="1" style="41" customWidth="1"/>
    <col min="7407" max="7407" width="7" style="41" customWidth="1"/>
    <col min="7408" max="7408" width="0.85546875" style="41" customWidth="1"/>
    <col min="7409" max="7409" width="3.28515625" style="41" customWidth="1"/>
    <col min="7410" max="7410" width="10.28515625" style="41" customWidth="1"/>
    <col min="7411" max="7411" width="1" style="41" customWidth="1"/>
    <col min="7412" max="7412" width="0" style="41" hidden="1" customWidth="1"/>
    <col min="7413" max="7413" width="1.140625" style="41" customWidth="1"/>
    <col min="7414" max="7649" width="9.140625" style="41"/>
    <col min="7650" max="7650" width="1.28515625" style="41" customWidth="1"/>
    <col min="7651" max="7651" width="11.5703125" style="41" customWidth="1"/>
    <col min="7652" max="7652" width="14.28515625" style="41" customWidth="1"/>
    <col min="7653" max="7653" width="6.28515625" style="41" customWidth="1"/>
    <col min="7654" max="7654" width="4" style="41" customWidth="1"/>
    <col min="7655" max="7655" width="4.85546875" style="41" customWidth="1"/>
    <col min="7656" max="7656" width="5.28515625" style="41" customWidth="1"/>
    <col min="7657" max="7657" width="2" style="41" customWidth="1"/>
    <col min="7658" max="7658" width="12.140625" style="41" customWidth="1"/>
    <col min="7659" max="7659" width="12" style="41" customWidth="1"/>
    <col min="7660" max="7660" width="10.140625" style="41" customWidth="1"/>
    <col min="7661" max="7661" width="0.140625" style="41" customWidth="1"/>
    <col min="7662" max="7662" width="1" style="41" customWidth="1"/>
    <col min="7663" max="7663" width="7" style="41" customWidth="1"/>
    <col min="7664" max="7664" width="0.85546875" style="41" customWidth="1"/>
    <col min="7665" max="7665" width="3.28515625" style="41" customWidth="1"/>
    <col min="7666" max="7666" width="10.28515625" style="41" customWidth="1"/>
    <col min="7667" max="7667" width="1" style="41" customWidth="1"/>
    <col min="7668" max="7668" width="0" style="41" hidden="1" customWidth="1"/>
    <col min="7669" max="7669" width="1.140625" style="41" customWidth="1"/>
    <col min="7670" max="7905" width="9.140625" style="41"/>
    <col min="7906" max="7906" width="1.28515625" style="41" customWidth="1"/>
    <col min="7907" max="7907" width="11.5703125" style="41" customWidth="1"/>
    <col min="7908" max="7908" width="14.28515625" style="41" customWidth="1"/>
    <col min="7909" max="7909" width="6.28515625" style="41" customWidth="1"/>
    <col min="7910" max="7910" width="4" style="41" customWidth="1"/>
    <col min="7911" max="7911" width="4.85546875" style="41" customWidth="1"/>
    <col min="7912" max="7912" width="5.28515625" style="41" customWidth="1"/>
    <col min="7913" max="7913" width="2" style="41" customWidth="1"/>
    <col min="7914" max="7914" width="12.140625" style="41" customWidth="1"/>
    <col min="7915" max="7915" width="12" style="41" customWidth="1"/>
    <col min="7916" max="7916" width="10.140625" style="41" customWidth="1"/>
    <col min="7917" max="7917" width="0.140625" style="41" customWidth="1"/>
    <col min="7918" max="7918" width="1" style="41" customWidth="1"/>
    <col min="7919" max="7919" width="7" style="41" customWidth="1"/>
    <col min="7920" max="7920" width="0.85546875" style="41" customWidth="1"/>
    <col min="7921" max="7921" width="3.28515625" style="41" customWidth="1"/>
    <col min="7922" max="7922" width="10.28515625" style="41" customWidth="1"/>
    <col min="7923" max="7923" width="1" style="41" customWidth="1"/>
    <col min="7924" max="7924" width="0" style="41" hidden="1" customWidth="1"/>
    <col min="7925" max="7925" width="1.140625" style="41" customWidth="1"/>
    <col min="7926" max="8161" width="9.140625" style="41"/>
    <col min="8162" max="8162" width="1.28515625" style="41" customWidth="1"/>
    <col min="8163" max="8163" width="11.5703125" style="41" customWidth="1"/>
    <col min="8164" max="8164" width="14.28515625" style="41" customWidth="1"/>
    <col min="8165" max="8165" width="6.28515625" style="41" customWidth="1"/>
    <col min="8166" max="8166" width="4" style="41" customWidth="1"/>
    <col min="8167" max="8167" width="4.85546875" style="41" customWidth="1"/>
    <col min="8168" max="8168" width="5.28515625" style="41" customWidth="1"/>
    <col min="8169" max="8169" width="2" style="41" customWidth="1"/>
    <col min="8170" max="8170" width="12.140625" style="41" customWidth="1"/>
    <col min="8171" max="8171" width="12" style="41" customWidth="1"/>
    <col min="8172" max="8172" width="10.140625" style="41" customWidth="1"/>
    <col min="8173" max="8173" width="0.140625" style="41" customWidth="1"/>
    <col min="8174" max="8174" width="1" style="41" customWidth="1"/>
    <col min="8175" max="8175" width="7" style="41" customWidth="1"/>
    <col min="8176" max="8176" width="0.85546875" style="41" customWidth="1"/>
    <col min="8177" max="8177" width="3.28515625" style="41" customWidth="1"/>
    <col min="8178" max="8178" width="10.28515625" style="41" customWidth="1"/>
    <col min="8179" max="8179" width="1" style="41" customWidth="1"/>
    <col min="8180" max="8180" width="0" style="41" hidden="1" customWidth="1"/>
    <col min="8181" max="8181" width="1.140625" style="41" customWidth="1"/>
    <col min="8182" max="8417" width="9.140625" style="41"/>
    <col min="8418" max="8418" width="1.28515625" style="41" customWidth="1"/>
    <col min="8419" max="8419" width="11.5703125" style="41" customWidth="1"/>
    <col min="8420" max="8420" width="14.28515625" style="41" customWidth="1"/>
    <col min="8421" max="8421" width="6.28515625" style="41" customWidth="1"/>
    <col min="8422" max="8422" width="4" style="41" customWidth="1"/>
    <col min="8423" max="8423" width="4.85546875" style="41" customWidth="1"/>
    <col min="8424" max="8424" width="5.28515625" style="41" customWidth="1"/>
    <col min="8425" max="8425" width="2" style="41" customWidth="1"/>
    <col min="8426" max="8426" width="12.140625" style="41" customWidth="1"/>
    <col min="8427" max="8427" width="12" style="41" customWidth="1"/>
    <col min="8428" max="8428" width="10.140625" style="41" customWidth="1"/>
    <col min="8429" max="8429" width="0.140625" style="41" customWidth="1"/>
    <col min="8430" max="8430" width="1" style="41" customWidth="1"/>
    <col min="8431" max="8431" width="7" style="41" customWidth="1"/>
    <col min="8432" max="8432" width="0.85546875" style="41" customWidth="1"/>
    <col min="8433" max="8433" width="3.28515625" style="41" customWidth="1"/>
    <col min="8434" max="8434" width="10.28515625" style="41" customWidth="1"/>
    <col min="8435" max="8435" width="1" style="41" customWidth="1"/>
    <col min="8436" max="8436" width="0" style="41" hidden="1" customWidth="1"/>
    <col min="8437" max="8437" width="1.140625" style="41" customWidth="1"/>
    <col min="8438" max="8673" width="9.140625" style="41"/>
    <col min="8674" max="8674" width="1.28515625" style="41" customWidth="1"/>
    <col min="8675" max="8675" width="11.5703125" style="41" customWidth="1"/>
    <col min="8676" max="8676" width="14.28515625" style="41" customWidth="1"/>
    <col min="8677" max="8677" width="6.28515625" style="41" customWidth="1"/>
    <col min="8678" max="8678" width="4" style="41" customWidth="1"/>
    <col min="8679" max="8679" width="4.85546875" style="41" customWidth="1"/>
    <col min="8680" max="8680" width="5.28515625" style="41" customWidth="1"/>
    <col min="8681" max="8681" width="2" style="41" customWidth="1"/>
    <col min="8682" max="8682" width="12.140625" style="41" customWidth="1"/>
    <col min="8683" max="8683" width="12" style="41" customWidth="1"/>
    <col min="8684" max="8684" width="10.140625" style="41" customWidth="1"/>
    <col min="8685" max="8685" width="0.140625" style="41" customWidth="1"/>
    <col min="8686" max="8686" width="1" style="41" customWidth="1"/>
    <col min="8687" max="8687" width="7" style="41" customWidth="1"/>
    <col min="8688" max="8688" width="0.85546875" style="41" customWidth="1"/>
    <col min="8689" max="8689" width="3.28515625" style="41" customWidth="1"/>
    <col min="8690" max="8690" width="10.28515625" style="41" customWidth="1"/>
    <col min="8691" max="8691" width="1" style="41" customWidth="1"/>
    <col min="8692" max="8692" width="0" style="41" hidden="1" customWidth="1"/>
    <col min="8693" max="8693" width="1.140625" style="41" customWidth="1"/>
    <col min="8694" max="8929" width="9.140625" style="41"/>
    <col min="8930" max="8930" width="1.28515625" style="41" customWidth="1"/>
    <col min="8931" max="8931" width="11.5703125" style="41" customWidth="1"/>
    <col min="8932" max="8932" width="14.28515625" style="41" customWidth="1"/>
    <col min="8933" max="8933" width="6.28515625" style="41" customWidth="1"/>
    <col min="8934" max="8934" width="4" style="41" customWidth="1"/>
    <col min="8935" max="8935" width="4.85546875" style="41" customWidth="1"/>
    <col min="8936" max="8936" width="5.28515625" style="41" customWidth="1"/>
    <col min="8937" max="8937" width="2" style="41" customWidth="1"/>
    <col min="8938" max="8938" width="12.140625" style="41" customWidth="1"/>
    <col min="8939" max="8939" width="12" style="41" customWidth="1"/>
    <col min="8940" max="8940" width="10.140625" style="41" customWidth="1"/>
    <col min="8941" max="8941" width="0.140625" style="41" customWidth="1"/>
    <col min="8942" max="8942" width="1" style="41" customWidth="1"/>
    <col min="8943" max="8943" width="7" style="41" customWidth="1"/>
    <col min="8944" max="8944" width="0.85546875" style="41" customWidth="1"/>
    <col min="8945" max="8945" width="3.28515625" style="41" customWidth="1"/>
    <col min="8946" max="8946" width="10.28515625" style="41" customWidth="1"/>
    <col min="8947" max="8947" width="1" style="41" customWidth="1"/>
    <col min="8948" max="8948" width="0" style="41" hidden="1" customWidth="1"/>
    <col min="8949" max="8949" width="1.140625" style="41" customWidth="1"/>
    <col min="8950" max="9185" width="9.140625" style="41"/>
    <col min="9186" max="9186" width="1.28515625" style="41" customWidth="1"/>
    <col min="9187" max="9187" width="11.5703125" style="41" customWidth="1"/>
    <col min="9188" max="9188" width="14.28515625" style="41" customWidth="1"/>
    <col min="9189" max="9189" width="6.28515625" style="41" customWidth="1"/>
    <col min="9190" max="9190" width="4" style="41" customWidth="1"/>
    <col min="9191" max="9191" width="4.85546875" style="41" customWidth="1"/>
    <col min="9192" max="9192" width="5.28515625" style="41" customWidth="1"/>
    <col min="9193" max="9193" width="2" style="41" customWidth="1"/>
    <col min="9194" max="9194" width="12.140625" style="41" customWidth="1"/>
    <col min="9195" max="9195" width="12" style="41" customWidth="1"/>
    <col min="9196" max="9196" width="10.140625" style="41" customWidth="1"/>
    <col min="9197" max="9197" width="0.140625" style="41" customWidth="1"/>
    <col min="9198" max="9198" width="1" style="41" customWidth="1"/>
    <col min="9199" max="9199" width="7" style="41" customWidth="1"/>
    <col min="9200" max="9200" width="0.85546875" style="41" customWidth="1"/>
    <col min="9201" max="9201" width="3.28515625" style="41" customWidth="1"/>
    <col min="9202" max="9202" width="10.28515625" style="41" customWidth="1"/>
    <col min="9203" max="9203" width="1" style="41" customWidth="1"/>
    <col min="9204" max="9204" width="0" style="41" hidden="1" customWidth="1"/>
    <col min="9205" max="9205" width="1.140625" style="41" customWidth="1"/>
    <col min="9206" max="9441" width="9.140625" style="41"/>
    <col min="9442" max="9442" width="1.28515625" style="41" customWidth="1"/>
    <col min="9443" max="9443" width="11.5703125" style="41" customWidth="1"/>
    <col min="9444" max="9444" width="14.28515625" style="41" customWidth="1"/>
    <col min="9445" max="9445" width="6.28515625" style="41" customWidth="1"/>
    <col min="9446" max="9446" width="4" style="41" customWidth="1"/>
    <col min="9447" max="9447" width="4.85546875" style="41" customWidth="1"/>
    <col min="9448" max="9448" width="5.28515625" style="41" customWidth="1"/>
    <col min="9449" max="9449" width="2" style="41" customWidth="1"/>
    <col min="9450" max="9450" width="12.140625" style="41" customWidth="1"/>
    <col min="9451" max="9451" width="12" style="41" customWidth="1"/>
    <col min="9452" max="9452" width="10.140625" style="41" customWidth="1"/>
    <col min="9453" max="9453" width="0.140625" style="41" customWidth="1"/>
    <col min="9454" max="9454" width="1" style="41" customWidth="1"/>
    <col min="9455" max="9455" width="7" style="41" customWidth="1"/>
    <col min="9456" max="9456" width="0.85546875" style="41" customWidth="1"/>
    <col min="9457" max="9457" width="3.28515625" style="41" customWidth="1"/>
    <col min="9458" max="9458" width="10.28515625" style="41" customWidth="1"/>
    <col min="9459" max="9459" width="1" style="41" customWidth="1"/>
    <col min="9460" max="9460" width="0" style="41" hidden="1" customWidth="1"/>
    <col min="9461" max="9461" width="1.140625" style="41" customWidth="1"/>
    <col min="9462" max="9697" width="9.140625" style="41"/>
    <col min="9698" max="9698" width="1.28515625" style="41" customWidth="1"/>
    <col min="9699" max="9699" width="11.5703125" style="41" customWidth="1"/>
    <col min="9700" max="9700" width="14.28515625" style="41" customWidth="1"/>
    <col min="9701" max="9701" width="6.28515625" style="41" customWidth="1"/>
    <col min="9702" max="9702" width="4" style="41" customWidth="1"/>
    <col min="9703" max="9703" width="4.85546875" style="41" customWidth="1"/>
    <col min="9704" max="9704" width="5.28515625" style="41" customWidth="1"/>
    <col min="9705" max="9705" width="2" style="41" customWidth="1"/>
    <col min="9706" max="9706" width="12.140625" style="41" customWidth="1"/>
    <col min="9707" max="9707" width="12" style="41" customWidth="1"/>
    <col min="9708" max="9708" width="10.140625" style="41" customWidth="1"/>
    <col min="9709" max="9709" width="0.140625" style="41" customWidth="1"/>
    <col min="9710" max="9710" width="1" style="41" customWidth="1"/>
    <col min="9711" max="9711" width="7" style="41" customWidth="1"/>
    <col min="9712" max="9712" width="0.85546875" style="41" customWidth="1"/>
    <col min="9713" max="9713" width="3.28515625" style="41" customWidth="1"/>
    <col min="9714" max="9714" width="10.28515625" style="41" customWidth="1"/>
    <col min="9715" max="9715" width="1" style="41" customWidth="1"/>
    <col min="9716" max="9716" width="0" style="41" hidden="1" customWidth="1"/>
    <col min="9717" max="9717" width="1.140625" style="41" customWidth="1"/>
    <col min="9718" max="9953" width="9.140625" style="41"/>
    <col min="9954" max="9954" width="1.28515625" style="41" customWidth="1"/>
    <col min="9955" max="9955" width="11.5703125" style="41" customWidth="1"/>
    <col min="9956" max="9956" width="14.28515625" style="41" customWidth="1"/>
    <col min="9957" max="9957" width="6.28515625" style="41" customWidth="1"/>
    <col min="9958" max="9958" width="4" style="41" customWidth="1"/>
    <col min="9959" max="9959" width="4.85546875" style="41" customWidth="1"/>
    <col min="9960" max="9960" width="5.28515625" style="41" customWidth="1"/>
    <col min="9961" max="9961" width="2" style="41" customWidth="1"/>
    <col min="9962" max="9962" width="12.140625" style="41" customWidth="1"/>
    <col min="9963" max="9963" width="12" style="41" customWidth="1"/>
    <col min="9964" max="9964" width="10.140625" style="41" customWidth="1"/>
    <col min="9965" max="9965" width="0.140625" style="41" customWidth="1"/>
    <col min="9966" max="9966" width="1" style="41" customWidth="1"/>
    <col min="9967" max="9967" width="7" style="41" customWidth="1"/>
    <col min="9968" max="9968" width="0.85546875" style="41" customWidth="1"/>
    <col min="9969" max="9969" width="3.28515625" style="41" customWidth="1"/>
    <col min="9970" max="9970" width="10.28515625" style="41" customWidth="1"/>
    <col min="9971" max="9971" width="1" style="41" customWidth="1"/>
    <col min="9972" max="9972" width="0" style="41" hidden="1" customWidth="1"/>
    <col min="9973" max="9973" width="1.140625" style="41" customWidth="1"/>
    <col min="9974" max="10209" width="9.140625" style="41"/>
    <col min="10210" max="10210" width="1.28515625" style="41" customWidth="1"/>
    <col min="10211" max="10211" width="11.5703125" style="41" customWidth="1"/>
    <col min="10212" max="10212" width="14.28515625" style="41" customWidth="1"/>
    <col min="10213" max="10213" width="6.28515625" style="41" customWidth="1"/>
    <col min="10214" max="10214" width="4" style="41" customWidth="1"/>
    <col min="10215" max="10215" width="4.85546875" style="41" customWidth="1"/>
    <col min="10216" max="10216" width="5.28515625" style="41" customWidth="1"/>
    <col min="10217" max="10217" width="2" style="41" customWidth="1"/>
    <col min="10218" max="10218" width="12.140625" style="41" customWidth="1"/>
    <col min="10219" max="10219" width="12" style="41" customWidth="1"/>
    <col min="10220" max="10220" width="10.140625" style="41" customWidth="1"/>
    <col min="10221" max="10221" width="0.140625" style="41" customWidth="1"/>
    <col min="10222" max="10222" width="1" style="41" customWidth="1"/>
    <col min="10223" max="10223" width="7" style="41" customWidth="1"/>
    <col min="10224" max="10224" width="0.85546875" style="41" customWidth="1"/>
    <col min="10225" max="10225" width="3.28515625" style="41" customWidth="1"/>
    <col min="10226" max="10226" width="10.28515625" style="41" customWidth="1"/>
    <col min="10227" max="10227" width="1" style="41" customWidth="1"/>
    <col min="10228" max="10228" width="0" style="41" hidden="1" customWidth="1"/>
    <col min="10229" max="10229" width="1.140625" style="41" customWidth="1"/>
    <col min="10230" max="10465" width="9.140625" style="41"/>
    <col min="10466" max="10466" width="1.28515625" style="41" customWidth="1"/>
    <col min="10467" max="10467" width="11.5703125" style="41" customWidth="1"/>
    <col min="10468" max="10468" width="14.28515625" style="41" customWidth="1"/>
    <col min="10469" max="10469" width="6.28515625" style="41" customWidth="1"/>
    <col min="10470" max="10470" width="4" style="41" customWidth="1"/>
    <col min="10471" max="10471" width="4.85546875" style="41" customWidth="1"/>
    <col min="10472" max="10472" width="5.28515625" style="41" customWidth="1"/>
    <col min="10473" max="10473" width="2" style="41" customWidth="1"/>
    <col min="10474" max="10474" width="12.140625" style="41" customWidth="1"/>
    <col min="10475" max="10475" width="12" style="41" customWidth="1"/>
    <col min="10476" max="10476" width="10.140625" style="41" customWidth="1"/>
    <col min="10477" max="10477" width="0.140625" style="41" customWidth="1"/>
    <col min="10478" max="10478" width="1" style="41" customWidth="1"/>
    <col min="10479" max="10479" width="7" style="41" customWidth="1"/>
    <col min="10480" max="10480" width="0.85546875" style="41" customWidth="1"/>
    <col min="10481" max="10481" width="3.28515625" style="41" customWidth="1"/>
    <col min="10482" max="10482" width="10.28515625" style="41" customWidth="1"/>
    <col min="10483" max="10483" width="1" style="41" customWidth="1"/>
    <col min="10484" max="10484" width="0" style="41" hidden="1" customWidth="1"/>
    <col min="10485" max="10485" width="1.140625" style="41" customWidth="1"/>
    <col min="10486" max="10721" width="9.140625" style="41"/>
    <col min="10722" max="10722" width="1.28515625" style="41" customWidth="1"/>
    <col min="10723" max="10723" width="11.5703125" style="41" customWidth="1"/>
    <col min="10724" max="10724" width="14.28515625" style="41" customWidth="1"/>
    <col min="10725" max="10725" width="6.28515625" style="41" customWidth="1"/>
    <col min="10726" max="10726" width="4" style="41" customWidth="1"/>
    <col min="10727" max="10727" width="4.85546875" style="41" customWidth="1"/>
    <col min="10728" max="10728" width="5.28515625" style="41" customWidth="1"/>
    <col min="10729" max="10729" width="2" style="41" customWidth="1"/>
    <col min="10730" max="10730" width="12.140625" style="41" customWidth="1"/>
    <col min="10731" max="10731" width="12" style="41" customWidth="1"/>
    <col min="10732" max="10732" width="10.140625" style="41" customWidth="1"/>
    <col min="10733" max="10733" width="0.140625" style="41" customWidth="1"/>
    <col min="10734" max="10734" width="1" style="41" customWidth="1"/>
    <col min="10735" max="10735" width="7" style="41" customWidth="1"/>
    <col min="10736" max="10736" width="0.85546875" style="41" customWidth="1"/>
    <col min="10737" max="10737" width="3.28515625" style="41" customWidth="1"/>
    <col min="10738" max="10738" width="10.28515625" style="41" customWidth="1"/>
    <col min="10739" max="10739" width="1" style="41" customWidth="1"/>
    <col min="10740" max="10740" width="0" style="41" hidden="1" customWidth="1"/>
    <col min="10741" max="10741" width="1.140625" style="41" customWidth="1"/>
    <col min="10742" max="10977" width="9.140625" style="41"/>
    <col min="10978" max="10978" width="1.28515625" style="41" customWidth="1"/>
    <col min="10979" max="10979" width="11.5703125" style="41" customWidth="1"/>
    <col min="10980" max="10980" width="14.28515625" style="41" customWidth="1"/>
    <col min="10981" max="10981" width="6.28515625" style="41" customWidth="1"/>
    <col min="10982" max="10982" width="4" style="41" customWidth="1"/>
    <col min="10983" max="10983" width="4.85546875" style="41" customWidth="1"/>
    <col min="10984" max="10984" width="5.28515625" style="41" customWidth="1"/>
    <col min="10985" max="10985" width="2" style="41" customWidth="1"/>
    <col min="10986" max="10986" width="12.140625" style="41" customWidth="1"/>
    <col min="10987" max="10987" width="12" style="41" customWidth="1"/>
    <col min="10988" max="10988" width="10.140625" style="41" customWidth="1"/>
    <col min="10989" max="10989" width="0.140625" style="41" customWidth="1"/>
    <col min="10990" max="10990" width="1" style="41" customWidth="1"/>
    <col min="10991" max="10991" width="7" style="41" customWidth="1"/>
    <col min="10992" max="10992" width="0.85546875" style="41" customWidth="1"/>
    <col min="10993" max="10993" width="3.28515625" style="41" customWidth="1"/>
    <col min="10994" max="10994" width="10.28515625" style="41" customWidth="1"/>
    <col min="10995" max="10995" width="1" style="41" customWidth="1"/>
    <col min="10996" max="10996" width="0" style="41" hidden="1" customWidth="1"/>
    <col min="10997" max="10997" width="1.140625" style="41" customWidth="1"/>
    <col min="10998" max="11233" width="9.140625" style="41"/>
    <col min="11234" max="11234" width="1.28515625" style="41" customWidth="1"/>
    <col min="11235" max="11235" width="11.5703125" style="41" customWidth="1"/>
    <col min="11236" max="11236" width="14.28515625" style="41" customWidth="1"/>
    <col min="11237" max="11237" width="6.28515625" style="41" customWidth="1"/>
    <col min="11238" max="11238" width="4" style="41" customWidth="1"/>
    <col min="11239" max="11239" width="4.85546875" style="41" customWidth="1"/>
    <col min="11240" max="11240" width="5.28515625" style="41" customWidth="1"/>
    <col min="11241" max="11241" width="2" style="41" customWidth="1"/>
    <col min="11242" max="11242" width="12.140625" style="41" customWidth="1"/>
    <col min="11243" max="11243" width="12" style="41" customWidth="1"/>
    <col min="11244" max="11244" width="10.140625" style="41" customWidth="1"/>
    <col min="11245" max="11245" width="0.140625" style="41" customWidth="1"/>
    <col min="11246" max="11246" width="1" style="41" customWidth="1"/>
    <col min="11247" max="11247" width="7" style="41" customWidth="1"/>
    <col min="11248" max="11248" width="0.85546875" style="41" customWidth="1"/>
    <col min="11249" max="11249" width="3.28515625" style="41" customWidth="1"/>
    <col min="11250" max="11250" width="10.28515625" style="41" customWidth="1"/>
    <col min="11251" max="11251" width="1" style="41" customWidth="1"/>
    <col min="11252" max="11252" width="0" style="41" hidden="1" customWidth="1"/>
    <col min="11253" max="11253" width="1.140625" style="41" customWidth="1"/>
    <col min="11254" max="11489" width="9.140625" style="41"/>
    <col min="11490" max="11490" width="1.28515625" style="41" customWidth="1"/>
    <col min="11491" max="11491" width="11.5703125" style="41" customWidth="1"/>
    <col min="11492" max="11492" width="14.28515625" style="41" customWidth="1"/>
    <col min="11493" max="11493" width="6.28515625" style="41" customWidth="1"/>
    <col min="11494" max="11494" width="4" style="41" customWidth="1"/>
    <col min="11495" max="11495" width="4.85546875" style="41" customWidth="1"/>
    <col min="11496" max="11496" width="5.28515625" style="41" customWidth="1"/>
    <col min="11497" max="11497" width="2" style="41" customWidth="1"/>
    <col min="11498" max="11498" width="12.140625" style="41" customWidth="1"/>
    <col min="11499" max="11499" width="12" style="41" customWidth="1"/>
    <col min="11500" max="11500" width="10.140625" style="41" customWidth="1"/>
    <col min="11501" max="11501" width="0.140625" style="41" customWidth="1"/>
    <col min="11502" max="11502" width="1" style="41" customWidth="1"/>
    <col min="11503" max="11503" width="7" style="41" customWidth="1"/>
    <col min="11504" max="11504" width="0.85546875" style="41" customWidth="1"/>
    <col min="11505" max="11505" width="3.28515625" style="41" customWidth="1"/>
    <col min="11506" max="11506" width="10.28515625" style="41" customWidth="1"/>
    <col min="11507" max="11507" width="1" style="41" customWidth="1"/>
    <col min="11508" max="11508" width="0" style="41" hidden="1" customWidth="1"/>
    <col min="11509" max="11509" width="1.140625" style="41" customWidth="1"/>
    <col min="11510" max="11745" width="9.140625" style="41"/>
    <col min="11746" max="11746" width="1.28515625" style="41" customWidth="1"/>
    <col min="11747" max="11747" width="11.5703125" style="41" customWidth="1"/>
    <col min="11748" max="11748" width="14.28515625" style="41" customWidth="1"/>
    <col min="11749" max="11749" width="6.28515625" style="41" customWidth="1"/>
    <col min="11750" max="11750" width="4" style="41" customWidth="1"/>
    <col min="11751" max="11751" width="4.85546875" style="41" customWidth="1"/>
    <col min="11752" max="11752" width="5.28515625" style="41" customWidth="1"/>
    <col min="11753" max="11753" width="2" style="41" customWidth="1"/>
    <col min="11754" max="11754" width="12.140625" style="41" customWidth="1"/>
    <col min="11755" max="11755" width="12" style="41" customWidth="1"/>
    <col min="11756" max="11756" width="10.140625" style="41" customWidth="1"/>
    <col min="11757" max="11757" width="0.140625" style="41" customWidth="1"/>
    <col min="11758" max="11758" width="1" style="41" customWidth="1"/>
    <col min="11759" max="11759" width="7" style="41" customWidth="1"/>
    <col min="11760" max="11760" width="0.85546875" style="41" customWidth="1"/>
    <col min="11761" max="11761" width="3.28515625" style="41" customWidth="1"/>
    <col min="11762" max="11762" width="10.28515625" style="41" customWidth="1"/>
    <col min="11763" max="11763" width="1" style="41" customWidth="1"/>
    <col min="11764" max="11764" width="0" style="41" hidden="1" customWidth="1"/>
    <col min="11765" max="11765" width="1.140625" style="41" customWidth="1"/>
    <col min="11766" max="12001" width="9.140625" style="41"/>
    <col min="12002" max="12002" width="1.28515625" style="41" customWidth="1"/>
    <col min="12003" max="12003" width="11.5703125" style="41" customWidth="1"/>
    <col min="12004" max="12004" width="14.28515625" style="41" customWidth="1"/>
    <col min="12005" max="12005" width="6.28515625" style="41" customWidth="1"/>
    <col min="12006" max="12006" width="4" style="41" customWidth="1"/>
    <col min="12007" max="12007" width="4.85546875" style="41" customWidth="1"/>
    <col min="12008" max="12008" width="5.28515625" style="41" customWidth="1"/>
    <col min="12009" max="12009" width="2" style="41" customWidth="1"/>
    <col min="12010" max="12010" width="12.140625" style="41" customWidth="1"/>
    <col min="12011" max="12011" width="12" style="41" customWidth="1"/>
    <col min="12012" max="12012" width="10.140625" style="41" customWidth="1"/>
    <col min="12013" max="12013" width="0.140625" style="41" customWidth="1"/>
    <col min="12014" max="12014" width="1" style="41" customWidth="1"/>
    <col min="12015" max="12015" width="7" style="41" customWidth="1"/>
    <col min="12016" max="12016" width="0.85546875" style="41" customWidth="1"/>
    <col min="12017" max="12017" width="3.28515625" style="41" customWidth="1"/>
    <col min="12018" max="12018" width="10.28515625" style="41" customWidth="1"/>
    <col min="12019" max="12019" width="1" style="41" customWidth="1"/>
    <col min="12020" max="12020" width="0" style="41" hidden="1" customWidth="1"/>
    <col min="12021" max="12021" width="1.140625" style="41" customWidth="1"/>
    <col min="12022" max="12257" width="9.140625" style="41"/>
    <col min="12258" max="12258" width="1.28515625" style="41" customWidth="1"/>
    <col min="12259" max="12259" width="11.5703125" style="41" customWidth="1"/>
    <col min="12260" max="12260" width="14.28515625" style="41" customWidth="1"/>
    <col min="12261" max="12261" width="6.28515625" style="41" customWidth="1"/>
    <col min="12262" max="12262" width="4" style="41" customWidth="1"/>
    <col min="12263" max="12263" width="4.85546875" style="41" customWidth="1"/>
    <col min="12264" max="12264" width="5.28515625" style="41" customWidth="1"/>
    <col min="12265" max="12265" width="2" style="41" customWidth="1"/>
    <col min="12266" max="12266" width="12.140625" style="41" customWidth="1"/>
    <col min="12267" max="12267" width="12" style="41" customWidth="1"/>
    <col min="12268" max="12268" width="10.140625" style="41" customWidth="1"/>
    <col min="12269" max="12269" width="0.140625" style="41" customWidth="1"/>
    <col min="12270" max="12270" width="1" style="41" customWidth="1"/>
    <col min="12271" max="12271" width="7" style="41" customWidth="1"/>
    <col min="12272" max="12272" width="0.85546875" style="41" customWidth="1"/>
    <col min="12273" max="12273" width="3.28515625" style="41" customWidth="1"/>
    <col min="12274" max="12274" width="10.28515625" style="41" customWidth="1"/>
    <col min="12275" max="12275" width="1" style="41" customWidth="1"/>
    <col min="12276" max="12276" width="0" style="41" hidden="1" customWidth="1"/>
    <col min="12277" max="12277" width="1.140625" style="41" customWidth="1"/>
    <col min="12278" max="12513" width="9.140625" style="41"/>
    <col min="12514" max="12514" width="1.28515625" style="41" customWidth="1"/>
    <col min="12515" max="12515" width="11.5703125" style="41" customWidth="1"/>
    <col min="12516" max="12516" width="14.28515625" style="41" customWidth="1"/>
    <col min="12517" max="12517" width="6.28515625" style="41" customWidth="1"/>
    <col min="12518" max="12518" width="4" style="41" customWidth="1"/>
    <col min="12519" max="12519" width="4.85546875" style="41" customWidth="1"/>
    <col min="12520" max="12520" width="5.28515625" style="41" customWidth="1"/>
    <col min="12521" max="12521" width="2" style="41" customWidth="1"/>
    <col min="12522" max="12522" width="12.140625" style="41" customWidth="1"/>
    <col min="12523" max="12523" width="12" style="41" customWidth="1"/>
    <col min="12524" max="12524" width="10.140625" style="41" customWidth="1"/>
    <col min="12525" max="12525" width="0.140625" style="41" customWidth="1"/>
    <col min="12526" max="12526" width="1" style="41" customWidth="1"/>
    <col min="12527" max="12527" width="7" style="41" customWidth="1"/>
    <col min="12528" max="12528" width="0.85546875" style="41" customWidth="1"/>
    <col min="12529" max="12529" width="3.28515625" style="41" customWidth="1"/>
    <col min="12530" max="12530" width="10.28515625" style="41" customWidth="1"/>
    <col min="12531" max="12531" width="1" style="41" customWidth="1"/>
    <col min="12532" max="12532" width="0" style="41" hidden="1" customWidth="1"/>
    <col min="12533" max="12533" width="1.140625" style="41" customWidth="1"/>
    <col min="12534" max="12769" width="9.140625" style="41"/>
    <col min="12770" max="12770" width="1.28515625" style="41" customWidth="1"/>
    <col min="12771" max="12771" width="11.5703125" style="41" customWidth="1"/>
    <col min="12772" max="12772" width="14.28515625" style="41" customWidth="1"/>
    <col min="12773" max="12773" width="6.28515625" style="41" customWidth="1"/>
    <col min="12774" max="12774" width="4" style="41" customWidth="1"/>
    <col min="12775" max="12775" width="4.85546875" style="41" customWidth="1"/>
    <col min="12776" max="12776" width="5.28515625" style="41" customWidth="1"/>
    <col min="12777" max="12777" width="2" style="41" customWidth="1"/>
    <col min="12778" max="12778" width="12.140625" style="41" customWidth="1"/>
    <col min="12779" max="12779" width="12" style="41" customWidth="1"/>
    <col min="12780" max="12780" width="10.140625" style="41" customWidth="1"/>
    <col min="12781" max="12781" width="0.140625" style="41" customWidth="1"/>
    <col min="12782" max="12782" width="1" style="41" customWidth="1"/>
    <col min="12783" max="12783" width="7" style="41" customWidth="1"/>
    <col min="12784" max="12784" width="0.85546875" style="41" customWidth="1"/>
    <col min="12785" max="12785" width="3.28515625" style="41" customWidth="1"/>
    <col min="12786" max="12786" width="10.28515625" style="41" customWidth="1"/>
    <col min="12787" max="12787" width="1" style="41" customWidth="1"/>
    <col min="12788" max="12788" width="0" style="41" hidden="1" customWidth="1"/>
    <col min="12789" max="12789" width="1.140625" style="41" customWidth="1"/>
    <col min="12790" max="13025" width="9.140625" style="41"/>
    <col min="13026" max="13026" width="1.28515625" style="41" customWidth="1"/>
    <col min="13027" max="13027" width="11.5703125" style="41" customWidth="1"/>
    <col min="13028" max="13028" width="14.28515625" style="41" customWidth="1"/>
    <col min="13029" max="13029" width="6.28515625" style="41" customWidth="1"/>
    <col min="13030" max="13030" width="4" style="41" customWidth="1"/>
    <col min="13031" max="13031" width="4.85546875" style="41" customWidth="1"/>
    <col min="13032" max="13032" width="5.28515625" style="41" customWidth="1"/>
    <col min="13033" max="13033" width="2" style="41" customWidth="1"/>
    <col min="13034" max="13034" width="12.140625" style="41" customWidth="1"/>
    <col min="13035" max="13035" width="12" style="41" customWidth="1"/>
    <col min="13036" max="13036" width="10.140625" style="41" customWidth="1"/>
    <col min="13037" max="13037" width="0.140625" style="41" customWidth="1"/>
    <col min="13038" max="13038" width="1" style="41" customWidth="1"/>
    <col min="13039" max="13039" width="7" style="41" customWidth="1"/>
    <col min="13040" max="13040" width="0.85546875" style="41" customWidth="1"/>
    <col min="13041" max="13041" width="3.28515625" style="41" customWidth="1"/>
    <col min="13042" max="13042" width="10.28515625" style="41" customWidth="1"/>
    <col min="13043" max="13043" width="1" style="41" customWidth="1"/>
    <col min="13044" max="13044" width="0" style="41" hidden="1" customWidth="1"/>
    <col min="13045" max="13045" width="1.140625" style="41" customWidth="1"/>
    <col min="13046" max="13281" width="9.140625" style="41"/>
    <col min="13282" max="13282" width="1.28515625" style="41" customWidth="1"/>
    <col min="13283" max="13283" width="11.5703125" style="41" customWidth="1"/>
    <col min="13284" max="13284" width="14.28515625" style="41" customWidth="1"/>
    <col min="13285" max="13285" width="6.28515625" style="41" customWidth="1"/>
    <col min="13286" max="13286" width="4" style="41" customWidth="1"/>
    <col min="13287" max="13287" width="4.85546875" style="41" customWidth="1"/>
    <col min="13288" max="13288" width="5.28515625" style="41" customWidth="1"/>
    <col min="13289" max="13289" width="2" style="41" customWidth="1"/>
    <col min="13290" max="13290" width="12.140625" style="41" customWidth="1"/>
    <col min="13291" max="13291" width="12" style="41" customWidth="1"/>
    <col min="13292" max="13292" width="10.140625" style="41" customWidth="1"/>
    <col min="13293" max="13293" width="0.140625" style="41" customWidth="1"/>
    <col min="13294" max="13294" width="1" style="41" customWidth="1"/>
    <col min="13295" max="13295" width="7" style="41" customWidth="1"/>
    <col min="13296" max="13296" width="0.85546875" style="41" customWidth="1"/>
    <col min="13297" max="13297" width="3.28515625" style="41" customWidth="1"/>
    <col min="13298" max="13298" width="10.28515625" style="41" customWidth="1"/>
    <col min="13299" max="13299" width="1" style="41" customWidth="1"/>
    <col min="13300" max="13300" width="0" style="41" hidden="1" customWidth="1"/>
    <col min="13301" max="13301" width="1.140625" style="41" customWidth="1"/>
    <col min="13302" max="13537" width="9.140625" style="41"/>
    <col min="13538" max="13538" width="1.28515625" style="41" customWidth="1"/>
    <col min="13539" max="13539" width="11.5703125" style="41" customWidth="1"/>
    <col min="13540" max="13540" width="14.28515625" style="41" customWidth="1"/>
    <col min="13541" max="13541" width="6.28515625" style="41" customWidth="1"/>
    <col min="13542" max="13542" width="4" style="41" customWidth="1"/>
    <col min="13543" max="13543" width="4.85546875" style="41" customWidth="1"/>
    <col min="13544" max="13544" width="5.28515625" style="41" customWidth="1"/>
    <col min="13545" max="13545" width="2" style="41" customWidth="1"/>
    <col min="13546" max="13546" width="12.140625" style="41" customWidth="1"/>
    <col min="13547" max="13547" width="12" style="41" customWidth="1"/>
    <col min="13548" max="13548" width="10.140625" style="41" customWidth="1"/>
    <col min="13549" max="13549" width="0.140625" style="41" customWidth="1"/>
    <col min="13550" max="13550" width="1" style="41" customWidth="1"/>
    <col min="13551" max="13551" width="7" style="41" customWidth="1"/>
    <col min="13552" max="13552" width="0.85546875" style="41" customWidth="1"/>
    <col min="13553" max="13553" width="3.28515625" style="41" customWidth="1"/>
    <col min="13554" max="13554" width="10.28515625" style="41" customWidth="1"/>
    <col min="13555" max="13555" width="1" style="41" customWidth="1"/>
    <col min="13556" max="13556" width="0" style="41" hidden="1" customWidth="1"/>
    <col min="13557" max="13557" width="1.140625" style="41" customWidth="1"/>
    <col min="13558" max="13793" width="9.140625" style="41"/>
    <col min="13794" max="13794" width="1.28515625" style="41" customWidth="1"/>
    <col min="13795" max="13795" width="11.5703125" style="41" customWidth="1"/>
    <col min="13796" max="13796" width="14.28515625" style="41" customWidth="1"/>
    <col min="13797" max="13797" width="6.28515625" style="41" customWidth="1"/>
    <col min="13798" max="13798" width="4" style="41" customWidth="1"/>
    <col min="13799" max="13799" width="4.85546875" style="41" customWidth="1"/>
    <col min="13800" max="13800" width="5.28515625" style="41" customWidth="1"/>
    <col min="13801" max="13801" width="2" style="41" customWidth="1"/>
    <col min="13802" max="13802" width="12.140625" style="41" customWidth="1"/>
    <col min="13803" max="13803" width="12" style="41" customWidth="1"/>
    <col min="13804" max="13804" width="10.140625" style="41" customWidth="1"/>
    <col min="13805" max="13805" width="0.140625" style="41" customWidth="1"/>
    <col min="13806" max="13806" width="1" style="41" customWidth="1"/>
    <col min="13807" max="13807" width="7" style="41" customWidth="1"/>
    <col min="13808" max="13808" width="0.85546875" style="41" customWidth="1"/>
    <col min="13809" max="13809" width="3.28515625" style="41" customWidth="1"/>
    <col min="13810" max="13810" width="10.28515625" style="41" customWidth="1"/>
    <col min="13811" max="13811" width="1" style="41" customWidth="1"/>
    <col min="13812" max="13812" width="0" style="41" hidden="1" customWidth="1"/>
    <col min="13813" max="13813" width="1.140625" style="41" customWidth="1"/>
    <col min="13814" max="14049" width="9.140625" style="41"/>
    <col min="14050" max="14050" width="1.28515625" style="41" customWidth="1"/>
    <col min="14051" max="14051" width="11.5703125" style="41" customWidth="1"/>
    <col min="14052" max="14052" width="14.28515625" style="41" customWidth="1"/>
    <col min="14053" max="14053" width="6.28515625" style="41" customWidth="1"/>
    <col min="14054" max="14054" width="4" style="41" customWidth="1"/>
    <col min="14055" max="14055" width="4.85546875" style="41" customWidth="1"/>
    <col min="14056" max="14056" width="5.28515625" style="41" customWidth="1"/>
    <col min="14057" max="14057" width="2" style="41" customWidth="1"/>
    <col min="14058" max="14058" width="12.140625" style="41" customWidth="1"/>
    <col min="14059" max="14059" width="12" style="41" customWidth="1"/>
    <col min="14060" max="14060" width="10.140625" style="41" customWidth="1"/>
    <col min="14061" max="14061" width="0.140625" style="41" customWidth="1"/>
    <col min="14062" max="14062" width="1" style="41" customWidth="1"/>
    <col min="14063" max="14063" width="7" style="41" customWidth="1"/>
    <col min="14064" max="14064" width="0.85546875" style="41" customWidth="1"/>
    <col min="14065" max="14065" width="3.28515625" style="41" customWidth="1"/>
    <col min="14066" max="14066" width="10.28515625" style="41" customWidth="1"/>
    <col min="14067" max="14067" width="1" style="41" customWidth="1"/>
    <col min="14068" max="14068" width="0" style="41" hidden="1" customWidth="1"/>
    <col min="14069" max="14069" width="1.140625" style="41" customWidth="1"/>
    <col min="14070" max="14305" width="9.140625" style="41"/>
    <col min="14306" max="14306" width="1.28515625" style="41" customWidth="1"/>
    <col min="14307" max="14307" width="11.5703125" style="41" customWidth="1"/>
    <col min="14308" max="14308" width="14.28515625" style="41" customWidth="1"/>
    <col min="14309" max="14309" width="6.28515625" style="41" customWidth="1"/>
    <col min="14310" max="14310" width="4" style="41" customWidth="1"/>
    <col min="14311" max="14311" width="4.85546875" style="41" customWidth="1"/>
    <col min="14312" max="14312" width="5.28515625" style="41" customWidth="1"/>
    <col min="14313" max="14313" width="2" style="41" customWidth="1"/>
    <col min="14314" max="14314" width="12.140625" style="41" customWidth="1"/>
    <col min="14315" max="14315" width="12" style="41" customWidth="1"/>
    <col min="14316" max="14316" width="10.140625" style="41" customWidth="1"/>
    <col min="14317" max="14317" width="0.140625" style="41" customWidth="1"/>
    <col min="14318" max="14318" width="1" style="41" customWidth="1"/>
    <col min="14319" max="14319" width="7" style="41" customWidth="1"/>
    <col min="14320" max="14320" width="0.85546875" style="41" customWidth="1"/>
    <col min="14321" max="14321" width="3.28515625" style="41" customWidth="1"/>
    <col min="14322" max="14322" width="10.28515625" style="41" customWidth="1"/>
    <col min="14323" max="14323" width="1" style="41" customWidth="1"/>
    <col min="14324" max="14324" width="0" style="41" hidden="1" customWidth="1"/>
    <col min="14325" max="14325" width="1.140625" style="41" customWidth="1"/>
    <col min="14326" max="14561" width="9.140625" style="41"/>
    <col min="14562" max="14562" width="1.28515625" style="41" customWidth="1"/>
    <col min="14563" max="14563" width="11.5703125" style="41" customWidth="1"/>
    <col min="14564" max="14564" width="14.28515625" style="41" customWidth="1"/>
    <col min="14565" max="14565" width="6.28515625" style="41" customWidth="1"/>
    <col min="14566" max="14566" width="4" style="41" customWidth="1"/>
    <col min="14567" max="14567" width="4.85546875" style="41" customWidth="1"/>
    <col min="14568" max="14568" width="5.28515625" style="41" customWidth="1"/>
    <col min="14569" max="14569" width="2" style="41" customWidth="1"/>
    <col min="14570" max="14570" width="12.140625" style="41" customWidth="1"/>
    <col min="14571" max="14571" width="12" style="41" customWidth="1"/>
    <col min="14572" max="14572" width="10.140625" style="41" customWidth="1"/>
    <col min="14573" max="14573" width="0.140625" style="41" customWidth="1"/>
    <col min="14574" max="14574" width="1" style="41" customWidth="1"/>
    <col min="14575" max="14575" width="7" style="41" customWidth="1"/>
    <col min="14576" max="14576" width="0.85546875" style="41" customWidth="1"/>
    <col min="14577" max="14577" width="3.28515625" style="41" customWidth="1"/>
    <col min="14578" max="14578" width="10.28515625" style="41" customWidth="1"/>
    <col min="14579" max="14579" width="1" style="41" customWidth="1"/>
    <col min="14580" max="14580" width="0" style="41" hidden="1" customWidth="1"/>
    <col min="14581" max="14581" width="1.140625" style="41" customWidth="1"/>
    <col min="14582" max="14817" width="9.140625" style="41"/>
    <col min="14818" max="14818" width="1.28515625" style="41" customWidth="1"/>
    <col min="14819" max="14819" width="11.5703125" style="41" customWidth="1"/>
    <col min="14820" max="14820" width="14.28515625" style="41" customWidth="1"/>
    <col min="14821" max="14821" width="6.28515625" style="41" customWidth="1"/>
    <col min="14822" max="14822" width="4" style="41" customWidth="1"/>
    <col min="14823" max="14823" width="4.85546875" style="41" customWidth="1"/>
    <col min="14824" max="14824" width="5.28515625" style="41" customWidth="1"/>
    <col min="14825" max="14825" width="2" style="41" customWidth="1"/>
    <col min="14826" max="14826" width="12.140625" style="41" customWidth="1"/>
    <col min="14827" max="14827" width="12" style="41" customWidth="1"/>
    <col min="14828" max="14828" width="10.140625" style="41" customWidth="1"/>
    <col min="14829" max="14829" width="0.140625" style="41" customWidth="1"/>
    <col min="14830" max="14830" width="1" style="41" customWidth="1"/>
    <col min="14831" max="14831" width="7" style="41" customWidth="1"/>
    <col min="14832" max="14832" width="0.85546875" style="41" customWidth="1"/>
    <col min="14833" max="14833" width="3.28515625" style="41" customWidth="1"/>
    <col min="14834" max="14834" width="10.28515625" style="41" customWidth="1"/>
    <col min="14835" max="14835" width="1" style="41" customWidth="1"/>
    <col min="14836" max="14836" width="0" style="41" hidden="1" customWidth="1"/>
    <col min="14837" max="14837" width="1.140625" style="41" customWidth="1"/>
    <col min="14838" max="15073" width="9.140625" style="41"/>
    <col min="15074" max="15074" width="1.28515625" style="41" customWidth="1"/>
    <col min="15075" max="15075" width="11.5703125" style="41" customWidth="1"/>
    <col min="15076" max="15076" width="14.28515625" style="41" customWidth="1"/>
    <col min="15077" max="15077" width="6.28515625" style="41" customWidth="1"/>
    <col min="15078" max="15078" width="4" style="41" customWidth="1"/>
    <col min="15079" max="15079" width="4.85546875" style="41" customWidth="1"/>
    <col min="15080" max="15080" width="5.28515625" style="41" customWidth="1"/>
    <col min="15081" max="15081" width="2" style="41" customWidth="1"/>
    <col min="15082" max="15082" width="12.140625" style="41" customWidth="1"/>
    <col min="15083" max="15083" width="12" style="41" customWidth="1"/>
    <col min="15084" max="15084" width="10.140625" style="41" customWidth="1"/>
    <col min="15085" max="15085" width="0.140625" style="41" customWidth="1"/>
    <col min="15086" max="15086" width="1" style="41" customWidth="1"/>
    <col min="15087" max="15087" width="7" style="41" customWidth="1"/>
    <col min="15088" max="15088" width="0.85546875" style="41" customWidth="1"/>
    <col min="15089" max="15089" width="3.28515625" style="41" customWidth="1"/>
    <col min="15090" max="15090" width="10.28515625" style="41" customWidth="1"/>
    <col min="15091" max="15091" width="1" style="41" customWidth="1"/>
    <col min="15092" max="15092" width="0" style="41" hidden="1" customWidth="1"/>
    <col min="15093" max="15093" width="1.140625" style="41" customWidth="1"/>
    <col min="15094" max="15329" width="9.140625" style="41"/>
    <col min="15330" max="15330" width="1.28515625" style="41" customWidth="1"/>
    <col min="15331" max="15331" width="11.5703125" style="41" customWidth="1"/>
    <col min="15332" max="15332" width="14.28515625" style="41" customWidth="1"/>
    <col min="15333" max="15333" width="6.28515625" style="41" customWidth="1"/>
    <col min="15334" max="15334" width="4" style="41" customWidth="1"/>
    <col min="15335" max="15335" width="4.85546875" style="41" customWidth="1"/>
    <col min="15336" max="15336" width="5.28515625" style="41" customWidth="1"/>
    <col min="15337" max="15337" width="2" style="41" customWidth="1"/>
    <col min="15338" max="15338" width="12.140625" style="41" customWidth="1"/>
    <col min="15339" max="15339" width="12" style="41" customWidth="1"/>
    <col min="15340" max="15340" width="10.140625" style="41" customWidth="1"/>
    <col min="15341" max="15341" width="0.140625" style="41" customWidth="1"/>
    <col min="15342" max="15342" width="1" style="41" customWidth="1"/>
    <col min="15343" max="15343" width="7" style="41" customWidth="1"/>
    <col min="15344" max="15344" width="0.85546875" style="41" customWidth="1"/>
    <col min="15345" max="15345" width="3.28515625" style="41" customWidth="1"/>
    <col min="15346" max="15346" width="10.28515625" style="41" customWidth="1"/>
    <col min="15347" max="15347" width="1" style="41" customWidth="1"/>
    <col min="15348" max="15348" width="0" style="41" hidden="1" customWidth="1"/>
    <col min="15349" max="15349" width="1.140625" style="41" customWidth="1"/>
    <col min="15350" max="15585" width="9.140625" style="41"/>
    <col min="15586" max="15586" width="1.28515625" style="41" customWidth="1"/>
    <col min="15587" max="15587" width="11.5703125" style="41" customWidth="1"/>
    <col min="15588" max="15588" width="14.28515625" style="41" customWidth="1"/>
    <col min="15589" max="15589" width="6.28515625" style="41" customWidth="1"/>
    <col min="15590" max="15590" width="4" style="41" customWidth="1"/>
    <col min="15591" max="15591" width="4.85546875" style="41" customWidth="1"/>
    <col min="15592" max="15592" width="5.28515625" style="41" customWidth="1"/>
    <col min="15593" max="15593" width="2" style="41" customWidth="1"/>
    <col min="15594" max="15594" width="12.140625" style="41" customWidth="1"/>
    <col min="15595" max="15595" width="12" style="41" customWidth="1"/>
    <col min="15596" max="15596" width="10.140625" style="41" customWidth="1"/>
    <col min="15597" max="15597" width="0.140625" style="41" customWidth="1"/>
    <col min="15598" max="15598" width="1" style="41" customWidth="1"/>
    <col min="15599" max="15599" width="7" style="41" customWidth="1"/>
    <col min="15600" max="15600" width="0.85546875" style="41" customWidth="1"/>
    <col min="15601" max="15601" width="3.28515625" style="41" customWidth="1"/>
    <col min="15602" max="15602" width="10.28515625" style="41" customWidth="1"/>
    <col min="15603" max="15603" width="1" style="41" customWidth="1"/>
    <col min="15604" max="15604" width="0" style="41" hidden="1" customWidth="1"/>
    <col min="15605" max="15605" width="1.140625" style="41" customWidth="1"/>
    <col min="15606" max="15841" width="9.140625" style="41"/>
    <col min="15842" max="15842" width="1.28515625" style="41" customWidth="1"/>
    <col min="15843" max="15843" width="11.5703125" style="41" customWidth="1"/>
    <col min="15844" max="15844" width="14.28515625" style="41" customWidth="1"/>
    <col min="15845" max="15845" width="6.28515625" style="41" customWidth="1"/>
    <col min="15846" max="15846" width="4" style="41" customWidth="1"/>
    <col min="15847" max="15847" width="4.85546875" style="41" customWidth="1"/>
    <col min="15848" max="15848" width="5.28515625" style="41" customWidth="1"/>
    <col min="15849" max="15849" width="2" style="41" customWidth="1"/>
    <col min="15850" max="15850" width="12.140625" style="41" customWidth="1"/>
    <col min="15851" max="15851" width="12" style="41" customWidth="1"/>
    <col min="15852" max="15852" width="10.140625" style="41" customWidth="1"/>
    <col min="15853" max="15853" width="0.140625" style="41" customWidth="1"/>
    <col min="15854" max="15854" width="1" style="41" customWidth="1"/>
    <col min="15855" max="15855" width="7" style="41" customWidth="1"/>
    <col min="15856" max="15856" width="0.85546875" style="41" customWidth="1"/>
    <col min="15857" max="15857" width="3.28515625" style="41" customWidth="1"/>
    <col min="15858" max="15858" width="10.28515625" style="41" customWidth="1"/>
    <col min="15859" max="15859" width="1" style="41" customWidth="1"/>
    <col min="15860" max="15860" width="0" style="41" hidden="1" customWidth="1"/>
    <col min="15861" max="15861" width="1.140625" style="41" customWidth="1"/>
    <col min="15862" max="16097" width="9.140625" style="41"/>
    <col min="16098" max="16098" width="1.28515625" style="41" customWidth="1"/>
    <col min="16099" max="16099" width="11.5703125" style="41" customWidth="1"/>
    <col min="16100" max="16100" width="14.28515625" style="41" customWidth="1"/>
    <col min="16101" max="16101" width="6.28515625" style="41" customWidth="1"/>
    <col min="16102" max="16102" width="4" style="41" customWidth="1"/>
    <col min="16103" max="16103" width="4.85546875" style="41" customWidth="1"/>
    <col min="16104" max="16104" width="5.28515625" style="41" customWidth="1"/>
    <col min="16105" max="16105" width="2" style="41" customWidth="1"/>
    <col min="16106" max="16106" width="12.140625" style="41" customWidth="1"/>
    <col min="16107" max="16107" width="12" style="41" customWidth="1"/>
    <col min="16108" max="16108" width="10.140625" style="41" customWidth="1"/>
    <col min="16109" max="16109" width="0.140625" style="41" customWidth="1"/>
    <col min="16110" max="16110" width="1" style="41" customWidth="1"/>
    <col min="16111" max="16111" width="7" style="41" customWidth="1"/>
    <col min="16112" max="16112" width="0.85546875" style="41" customWidth="1"/>
    <col min="16113" max="16113" width="3.28515625" style="41" customWidth="1"/>
    <col min="16114" max="16114" width="10.28515625" style="41" customWidth="1"/>
    <col min="16115" max="16115" width="1" style="41" customWidth="1"/>
    <col min="16116" max="16116" width="0" style="41" hidden="1" customWidth="1"/>
    <col min="16117" max="16117" width="1.140625" style="41" customWidth="1"/>
    <col min="16118" max="16384" width="9.140625" style="41"/>
  </cols>
  <sheetData>
    <row r="2" spans="2:12" ht="7.9" customHeight="1" x14ac:dyDescent="0.25"/>
    <row r="3" spans="2:12" s="1" customFormat="1" ht="16.5" customHeight="1" x14ac:dyDescent="0.25">
      <c r="B3" s="169" t="s">
        <v>0</v>
      </c>
      <c r="C3" s="196"/>
      <c r="D3" s="196"/>
      <c r="E3" s="196"/>
      <c r="F3" s="196"/>
      <c r="G3" s="196"/>
      <c r="H3" s="196"/>
      <c r="I3" s="196"/>
      <c r="J3" s="196"/>
    </row>
    <row r="4" spans="2:12" s="1" customFormat="1" ht="48" customHeight="1" x14ac:dyDescent="0.25">
      <c r="B4" s="169" t="s">
        <v>5</v>
      </c>
      <c r="C4" s="196"/>
      <c r="D4" s="196"/>
      <c r="E4" s="196"/>
      <c r="F4" s="196"/>
      <c r="G4" s="196"/>
      <c r="H4" s="196"/>
      <c r="I4" s="196"/>
      <c r="J4" s="196"/>
    </row>
    <row r="5" spans="2:12" ht="15.75" x14ac:dyDescent="0.25">
      <c r="B5" s="169"/>
      <c r="C5" s="196"/>
      <c r="D5" s="196"/>
      <c r="E5" s="196"/>
      <c r="F5" s="196"/>
      <c r="G5" s="196"/>
      <c r="H5" s="196"/>
      <c r="I5" s="196"/>
      <c r="J5" s="196"/>
      <c r="K5" s="52"/>
      <c r="L5" s="52"/>
    </row>
    <row r="6" spans="2:12" ht="15.75" customHeight="1" x14ac:dyDescent="0.25">
      <c r="B6" s="169" t="s">
        <v>318</v>
      </c>
      <c r="C6" s="196"/>
      <c r="D6" s="196"/>
      <c r="E6" s="196"/>
      <c r="F6" s="196"/>
      <c r="G6" s="196"/>
      <c r="H6" s="196"/>
      <c r="I6" s="196"/>
      <c r="J6" s="196"/>
      <c r="K6" s="52"/>
      <c r="L6" s="52"/>
    </row>
    <row r="7" spans="2:12" ht="11.1" customHeight="1" x14ac:dyDescent="0.25">
      <c r="B7" s="40"/>
      <c r="C7" s="40"/>
      <c r="D7" s="40"/>
      <c r="E7" s="40"/>
      <c r="F7" s="40"/>
      <c r="G7" s="40"/>
    </row>
    <row r="8" spans="2:12" ht="14.25" customHeight="1" thickBot="1" x14ac:dyDescent="0.3">
      <c r="B8" s="40"/>
      <c r="C8" s="40"/>
      <c r="D8" s="40"/>
      <c r="E8" s="40"/>
      <c r="F8" s="40"/>
      <c r="G8" s="40"/>
      <c r="H8" s="106"/>
      <c r="I8" s="106"/>
      <c r="J8" s="106"/>
      <c r="K8" s="115"/>
    </row>
    <row r="9" spans="2:12" ht="52.5" customHeight="1" thickTop="1" thickBot="1" x14ac:dyDescent="0.3">
      <c r="B9" s="206" t="s">
        <v>18</v>
      </c>
      <c r="C9" s="206"/>
      <c r="D9" s="206"/>
      <c r="E9" s="206"/>
      <c r="F9" s="206"/>
      <c r="G9" s="130" t="s">
        <v>25</v>
      </c>
      <c r="H9" s="42" t="s">
        <v>245</v>
      </c>
      <c r="I9" s="47" t="s">
        <v>6</v>
      </c>
      <c r="J9" s="114" t="s">
        <v>7</v>
      </c>
      <c r="K9" s="116" t="s">
        <v>7</v>
      </c>
    </row>
    <row r="10" spans="2:12" ht="23.25" customHeight="1" thickTop="1" thickBot="1" x14ac:dyDescent="0.3">
      <c r="B10" s="207">
        <v>1</v>
      </c>
      <c r="C10" s="208"/>
      <c r="D10" s="208"/>
      <c r="E10" s="208"/>
      <c r="F10" s="208"/>
      <c r="G10" s="104">
        <v>2</v>
      </c>
      <c r="H10" s="101">
        <v>3</v>
      </c>
      <c r="I10" s="43">
        <v>4</v>
      </c>
      <c r="J10" s="113" t="s">
        <v>8</v>
      </c>
      <c r="K10" s="117" t="s">
        <v>291</v>
      </c>
    </row>
    <row r="11" spans="2:12" ht="27" customHeight="1" thickTop="1" x14ac:dyDescent="0.25">
      <c r="B11" s="124" t="s">
        <v>315</v>
      </c>
      <c r="C11" s="203" t="s">
        <v>0</v>
      </c>
      <c r="D11" s="203"/>
      <c r="E11" s="203"/>
      <c r="F11" s="203"/>
      <c r="G11" s="128"/>
      <c r="H11" s="125"/>
      <c r="I11" s="126"/>
      <c r="J11" s="127"/>
      <c r="K11" s="127"/>
      <c r="L11" s="111"/>
    </row>
    <row r="12" spans="2:12" ht="27" customHeight="1" x14ac:dyDescent="0.25">
      <c r="B12" s="103"/>
      <c r="C12" s="204" t="s">
        <v>86</v>
      </c>
      <c r="D12" s="205"/>
      <c r="E12" s="205"/>
      <c r="F12" s="205"/>
      <c r="G12" s="131">
        <v>1187111.04</v>
      </c>
      <c r="H12" s="63">
        <v>2922200</v>
      </c>
      <c r="I12" s="63">
        <v>1652931.58</v>
      </c>
      <c r="J12" s="123">
        <f>I12/G12*100</f>
        <v>139.23984566768075</v>
      </c>
      <c r="K12" s="123">
        <f>I12/H12*100</f>
        <v>56.564628704400796</v>
      </c>
      <c r="L12" s="111"/>
    </row>
    <row r="13" spans="2:12" ht="27" customHeight="1" x14ac:dyDescent="0.25">
      <c r="B13" s="100" t="s">
        <v>292</v>
      </c>
      <c r="C13" s="201" t="s">
        <v>293</v>
      </c>
      <c r="D13" s="202"/>
      <c r="E13" s="202"/>
      <c r="F13" s="202"/>
      <c r="G13" s="129">
        <v>1187111.04</v>
      </c>
      <c r="H13" s="67">
        <v>2922200</v>
      </c>
      <c r="I13" s="67">
        <v>1652931.58</v>
      </c>
      <c r="J13" s="93">
        <f t="shared" ref="J13:J76" si="0">I13/G13*100</f>
        <v>139.23984566768075</v>
      </c>
      <c r="K13" s="93">
        <f t="shared" ref="K13:K76" si="1">I13/H13*100</f>
        <v>56.564628704400796</v>
      </c>
      <c r="L13" s="111"/>
    </row>
    <row r="14" spans="2:12" ht="27" customHeight="1" x14ac:dyDescent="0.25">
      <c r="B14" s="100" t="s">
        <v>294</v>
      </c>
      <c r="C14" s="201" t="s">
        <v>295</v>
      </c>
      <c r="D14" s="202"/>
      <c r="E14" s="202"/>
      <c r="F14" s="202"/>
      <c r="G14" s="129">
        <v>1187111.04</v>
      </c>
      <c r="H14" s="67">
        <v>2922200</v>
      </c>
      <c r="I14" s="67">
        <v>1652931.58</v>
      </c>
      <c r="J14" s="93">
        <f t="shared" si="0"/>
        <v>139.23984566768075</v>
      </c>
      <c r="K14" s="93">
        <f t="shared" si="1"/>
        <v>56.564628704400796</v>
      </c>
      <c r="L14" s="111"/>
    </row>
    <row r="15" spans="2:12" ht="27" customHeight="1" x14ac:dyDescent="0.25">
      <c r="B15" s="100" t="s">
        <v>296</v>
      </c>
      <c r="C15" s="201" t="s">
        <v>0</v>
      </c>
      <c r="D15" s="202"/>
      <c r="E15" s="202"/>
      <c r="F15" s="202"/>
      <c r="G15" s="129">
        <v>1187111.04</v>
      </c>
      <c r="H15" s="67">
        <v>2922200</v>
      </c>
      <c r="I15" s="67">
        <v>1652931.58</v>
      </c>
      <c r="J15" s="93">
        <f t="shared" si="0"/>
        <v>139.23984566768075</v>
      </c>
      <c r="K15" s="93">
        <f t="shared" si="1"/>
        <v>56.564628704400796</v>
      </c>
      <c r="L15" s="111"/>
    </row>
    <row r="16" spans="2:12" ht="27" customHeight="1" x14ac:dyDescent="0.25">
      <c r="B16" s="100" t="s">
        <v>275</v>
      </c>
      <c r="C16" s="201" t="s">
        <v>276</v>
      </c>
      <c r="D16" s="202"/>
      <c r="E16" s="202"/>
      <c r="F16" s="202"/>
      <c r="G16" s="129">
        <v>200496.59</v>
      </c>
      <c r="H16" s="67">
        <v>491400</v>
      </c>
      <c r="I16" s="67">
        <v>250918.29</v>
      </c>
      <c r="J16" s="93">
        <f t="shared" si="0"/>
        <v>125.14840776094995</v>
      </c>
      <c r="K16" s="93">
        <f t="shared" si="1"/>
        <v>51.06192307692308</v>
      </c>
      <c r="L16" s="111"/>
    </row>
    <row r="17" spans="2:15" ht="27" customHeight="1" x14ac:dyDescent="0.25">
      <c r="B17" s="100" t="s">
        <v>277</v>
      </c>
      <c r="C17" s="201" t="s">
        <v>276</v>
      </c>
      <c r="D17" s="202"/>
      <c r="E17" s="202"/>
      <c r="F17" s="202"/>
      <c r="G17" s="129">
        <v>169244.84</v>
      </c>
      <c r="H17" s="67">
        <v>431400</v>
      </c>
      <c r="I17" s="67">
        <v>229085.42</v>
      </c>
      <c r="J17" s="93">
        <f t="shared" si="0"/>
        <v>135.3574029199354</v>
      </c>
      <c r="K17" s="93">
        <f t="shared" si="1"/>
        <v>53.102786277236902</v>
      </c>
      <c r="L17" s="111"/>
      <c r="O17" s="107"/>
    </row>
    <row r="18" spans="2:15" ht="27" customHeight="1" x14ac:dyDescent="0.25">
      <c r="B18" s="100" t="s">
        <v>297</v>
      </c>
      <c r="C18" s="201" t="s">
        <v>298</v>
      </c>
      <c r="D18" s="202"/>
      <c r="E18" s="202"/>
      <c r="F18" s="202"/>
      <c r="G18" s="129">
        <v>0</v>
      </c>
      <c r="H18" s="67">
        <v>21000</v>
      </c>
      <c r="I18" s="67">
        <v>10504.8</v>
      </c>
      <c r="J18" s="93" t="e">
        <f t="shared" si="0"/>
        <v>#DIV/0!</v>
      </c>
      <c r="K18" s="93">
        <f t="shared" si="1"/>
        <v>50.022857142857134</v>
      </c>
      <c r="L18" s="111"/>
    </row>
    <row r="19" spans="2:15" ht="27" customHeight="1" x14ac:dyDescent="0.25">
      <c r="B19" s="100" t="s">
        <v>299</v>
      </c>
      <c r="C19" s="201" t="s">
        <v>300</v>
      </c>
      <c r="D19" s="202"/>
      <c r="E19" s="202"/>
      <c r="F19" s="202"/>
      <c r="G19" s="129">
        <v>0</v>
      </c>
      <c r="H19" s="67">
        <v>21000</v>
      </c>
      <c r="I19" s="67">
        <v>10504.8</v>
      </c>
      <c r="J19" s="93" t="e">
        <f t="shared" si="0"/>
        <v>#DIV/0!</v>
      </c>
      <c r="K19" s="93">
        <f t="shared" si="1"/>
        <v>50.022857142857134</v>
      </c>
      <c r="L19" s="111"/>
    </row>
    <row r="20" spans="2:15" ht="27" customHeight="1" x14ac:dyDescent="0.25">
      <c r="B20" s="100" t="s">
        <v>106</v>
      </c>
      <c r="C20" s="201" t="s">
        <v>107</v>
      </c>
      <c r="D20" s="202"/>
      <c r="E20" s="202"/>
      <c r="F20" s="202"/>
      <c r="G20" s="129">
        <v>0</v>
      </c>
      <c r="H20" s="67">
        <v>21000</v>
      </c>
      <c r="I20" s="67">
        <v>10504.8</v>
      </c>
      <c r="J20" s="93" t="e">
        <f t="shared" si="0"/>
        <v>#DIV/0!</v>
      </c>
      <c r="K20" s="93">
        <f t="shared" si="1"/>
        <v>50.022857142857134</v>
      </c>
      <c r="L20" s="111"/>
    </row>
    <row r="21" spans="2:15" ht="27" customHeight="1" x14ac:dyDescent="0.25">
      <c r="B21" s="100" t="s">
        <v>136</v>
      </c>
      <c r="C21" s="201" t="s">
        <v>137</v>
      </c>
      <c r="D21" s="202"/>
      <c r="E21" s="202"/>
      <c r="F21" s="202"/>
      <c r="G21" s="129">
        <v>0</v>
      </c>
      <c r="H21" s="67">
        <v>0</v>
      </c>
      <c r="I21" s="67">
        <v>0</v>
      </c>
      <c r="J21" s="93" t="e">
        <f t="shared" si="0"/>
        <v>#DIV/0!</v>
      </c>
      <c r="K21" s="93" t="e">
        <f t="shared" si="1"/>
        <v>#DIV/0!</v>
      </c>
      <c r="L21" s="111"/>
    </row>
    <row r="22" spans="2:15" ht="27" customHeight="1" x14ac:dyDescent="0.25">
      <c r="B22" s="102" t="s">
        <v>142</v>
      </c>
      <c r="C22" s="201" t="s">
        <v>143</v>
      </c>
      <c r="D22" s="202"/>
      <c r="E22" s="202"/>
      <c r="F22" s="202"/>
      <c r="G22" s="129">
        <v>0</v>
      </c>
      <c r="H22" s="70">
        <v>21000</v>
      </c>
      <c r="I22" s="67">
        <v>10504.8</v>
      </c>
      <c r="J22" s="93" t="e">
        <f t="shared" si="0"/>
        <v>#DIV/0!</v>
      </c>
      <c r="K22" s="93">
        <f t="shared" si="1"/>
        <v>50.022857142857134</v>
      </c>
      <c r="L22" s="111"/>
    </row>
    <row r="23" spans="2:15" ht="27" customHeight="1" x14ac:dyDescent="0.25">
      <c r="B23" s="100" t="s">
        <v>150</v>
      </c>
      <c r="C23" s="201" t="s">
        <v>151</v>
      </c>
      <c r="D23" s="202"/>
      <c r="E23" s="202"/>
      <c r="F23" s="202"/>
      <c r="G23" s="129">
        <v>0</v>
      </c>
      <c r="H23" s="70">
        <v>0</v>
      </c>
      <c r="I23" s="67">
        <v>0</v>
      </c>
      <c r="J23" s="93" t="e">
        <f t="shared" si="0"/>
        <v>#DIV/0!</v>
      </c>
      <c r="K23" s="93" t="e">
        <f t="shared" si="1"/>
        <v>#DIV/0!</v>
      </c>
      <c r="L23" s="111"/>
    </row>
    <row r="24" spans="2:15" ht="27" customHeight="1" x14ac:dyDescent="0.25">
      <c r="B24" s="100" t="s">
        <v>184</v>
      </c>
      <c r="C24" s="201" t="s">
        <v>185</v>
      </c>
      <c r="D24" s="202"/>
      <c r="E24" s="202"/>
      <c r="F24" s="202"/>
      <c r="G24" s="129">
        <v>0</v>
      </c>
      <c r="H24" s="70">
        <v>0</v>
      </c>
      <c r="I24" s="70">
        <v>0</v>
      </c>
      <c r="J24" s="93" t="e">
        <f t="shared" si="0"/>
        <v>#DIV/0!</v>
      </c>
      <c r="K24" s="93" t="e">
        <f t="shared" si="1"/>
        <v>#DIV/0!</v>
      </c>
      <c r="L24" s="111"/>
    </row>
    <row r="25" spans="2:15" ht="27" customHeight="1" x14ac:dyDescent="0.25">
      <c r="B25" s="100" t="s">
        <v>188</v>
      </c>
      <c r="C25" s="201" t="s">
        <v>189</v>
      </c>
      <c r="D25" s="202"/>
      <c r="E25" s="202"/>
      <c r="F25" s="202"/>
      <c r="G25" s="129">
        <v>0</v>
      </c>
      <c r="H25" s="70">
        <v>0</v>
      </c>
      <c r="I25" s="70">
        <v>0</v>
      </c>
      <c r="J25" s="93" t="e">
        <f t="shared" si="0"/>
        <v>#DIV/0!</v>
      </c>
      <c r="K25" s="93" t="e">
        <f t="shared" si="1"/>
        <v>#DIV/0!</v>
      </c>
      <c r="L25" s="111"/>
    </row>
    <row r="26" spans="2:15" ht="27" customHeight="1" x14ac:dyDescent="0.25">
      <c r="B26" s="100" t="s">
        <v>198</v>
      </c>
      <c r="C26" s="201" t="s">
        <v>199</v>
      </c>
      <c r="D26" s="202"/>
      <c r="E26" s="202"/>
      <c r="F26" s="202"/>
      <c r="G26" s="129">
        <v>0</v>
      </c>
      <c r="H26" s="70">
        <v>0</v>
      </c>
      <c r="I26" s="70">
        <v>0</v>
      </c>
      <c r="J26" s="93" t="e">
        <f t="shared" si="0"/>
        <v>#DIV/0!</v>
      </c>
      <c r="K26" s="93" t="e">
        <f t="shared" si="1"/>
        <v>#DIV/0!</v>
      </c>
      <c r="L26" s="111"/>
    </row>
    <row r="27" spans="2:15" ht="27" customHeight="1" x14ac:dyDescent="0.25">
      <c r="B27" s="100" t="s">
        <v>202</v>
      </c>
      <c r="C27" s="201" t="s">
        <v>81</v>
      </c>
      <c r="D27" s="202"/>
      <c r="E27" s="202"/>
      <c r="F27" s="202"/>
      <c r="G27" s="129">
        <v>0</v>
      </c>
      <c r="H27" s="70">
        <v>0</v>
      </c>
      <c r="I27" s="70">
        <v>0</v>
      </c>
      <c r="J27" s="93" t="e">
        <f t="shared" si="0"/>
        <v>#DIV/0!</v>
      </c>
      <c r="K27" s="93" t="e">
        <f t="shared" si="1"/>
        <v>#DIV/0!</v>
      </c>
      <c r="L27" s="111"/>
    </row>
    <row r="28" spans="2:15" ht="27" customHeight="1" x14ac:dyDescent="0.25">
      <c r="B28" s="100" t="s">
        <v>301</v>
      </c>
      <c r="C28" s="201" t="s">
        <v>302</v>
      </c>
      <c r="D28" s="202"/>
      <c r="E28" s="202"/>
      <c r="F28" s="202"/>
      <c r="G28" s="129">
        <v>169244.84</v>
      </c>
      <c r="H28" s="70">
        <v>410400</v>
      </c>
      <c r="I28" s="67">
        <v>218580.62</v>
      </c>
      <c r="J28" s="93">
        <f t="shared" si="0"/>
        <v>129.15053717442731</v>
      </c>
      <c r="K28" s="93">
        <f t="shared" si="1"/>
        <v>53.260384990253407</v>
      </c>
      <c r="L28" s="111"/>
      <c r="M28" s="46"/>
    </row>
    <row r="29" spans="2:15" ht="27" customHeight="1" x14ac:dyDescent="0.25">
      <c r="B29" s="100" t="s">
        <v>303</v>
      </c>
      <c r="C29" s="201" t="s">
        <v>304</v>
      </c>
      <c r="D29" s="202"/>
      <c r="E29" s="202"/>
      <c r="F29" s="202"/>
      <c r="G29" s="129">
        <v>34749.81</v>
      </c>
      <c r="H29" s="70">
        <v>76100</v>
      </c>
      <c r="I29" s="67">
        <v>44486.53</v>
      </c>
      <c r="J29" s="93">
        <f t="shared" si="0"/>
        <v>128.01949132959288</v>
      </c>
      <c r="K29" s="93">
        <f t="shared" si="1"/>
        <v>58.457989487516429</v>
      </c>
      <c r="L29" s="111"/>
      <c r="M29" s="46"/>
    </row>
    <row r="30" spans="2:15" ht="27" customHeight="1" x14ac:dyDescent="0.25">
      <c r="B30" s="100" t="s">
        <v>89</v>
      </c>
      <c r="C30" s="201" t="s">
        <v>90</v>
      </c>
      <c r="D30" s="202"/>
      <c r="E30" s="202"/>
      <c r="F30" s="202"/>
      <c r="G30" s="129">
        <v>23547.15</v>
      </c>
      <c r="H30" s="70">
        <v>50700</v>
      </c>
      <c r="I30" s="67">
        <v>33187</v>
      </c>
      <c r="J30" s="93">
        <f t="shared" si="0"/>
        <v>140.9384999883213</v>
      </c>
      <c r="K30" s="93">
        <f t="shared" si="1"/>
        <v>65.45759368836292</v>
      </c>
      <c r="L30" s="111"/>
      <c r="M30" s="46"/>
    </row>
    <row r="31" spans="2:15" ht="27" customHeight="1" x14ac:dyDescent="0.25">
      <c r="B31" s="100" t="s">
        <v>93</v>
      </c>
      <c r="C31" s="201" t="s">
        <v>94</v>
      </c>
      <c r="D31" s="202"/>
      <c r="E31" s="202"/>
      <c r="F31" s="202"/>
      <c r="G31" s="129">
        <v>17387.45</v>
      </c>
      <c r="H31" s="70">
        <v>38500</v>
      </c>
      <c r="I31" s="67">
        <v>24097.11</v>
      </c>
      <c r="J31" s="93">
        <f t="shared" si="0"/>
        <v>138.58909730869104</v>
      </c>
      <c r="K31" s="93">
        <f t="shared" si="1"/>
        <v>62.589896103896102</v>
      </c>
      <c r="L31" s="111"/>
      <c r="M31" s="46"/>
    </row>
    <row r="32" spans="2:15" ht="27" customHeight="1" x14ac:dyDescent="0.25">
      <c r="B32" s="100" t="s">
        <v>95</v>
      </c>
      <c r="C32" s="201" t="s">
        <v>96</v>
      </c>
      <c r="D32" s="202"/>
      <c r="E32" s="202"/>
      <c r="F32" s="202"/>
      <c r="G32" s="129">
        <v>1361.21</v>
      </c>
      <c r="H32" s="70">
        <v>5500</v>
      </c>
      <c r="I32" s="67">
        <v>3790.53</v>
      </c>
      <c r="J32" s="93">
        <f t="shared" si="0"/>
        <v>278.46768683744608</v>
      </c>
      <c r="K32" s="93">
        <f t="shared" si="1"/>
        <v>68.918727272727281</v>
      </c>
      <c r="L32" s="111"/>
      <c r="M32" s="46"/>
    </row>
    <row r="33" spans="2:13" ht="27" customHeight="1" x14ac:dyDescent="0.25">
      <c r="B33" s="100" t="s">
        <v>101</v>
      </c>
      <c r="C33" s="201" t="s">
        <v>100</v>
      </c>
      <c r="D33" s="202"/>
      <c r="E33" s="202"/>
      <c r="F33" s="202"/>
      <c r="G33" s="129">
        <v>2224</v>
      </c>
      <c r="H33" s="70">
        <v>2100</v>
      </c>
      <c r="I33" s="67">
        <v>1404.48</v>
      </c>
      <c r="J33" s="93">
        <f t="shared" si="0"/>
        <v>63.151079136690647</v>
      </c>
      <c r="K33" s="93">
        <f t="shared" si="1"/>
        <v>66.88000000000001</v>
      </c>
      <c r="L33" s="111"/>
      <c r="M33" s="46"/>
    </row>
    <row r="34" spans="2:13" ht="27" customHeight="1" x14ac:dyDescent="0.25">
      <c r="B34" s="100" t="s">
        <v>104</v>
      </c>
      <c r="C34" s="201" t="s">
        <v>105</v>
      </c>
      <c r="D34" s="202"/>
      <c r="E34" s="202"/>
      <c r="F34" s="202"/>
      <c r="G34" s="129">
        <v>2574.4899999999998</v>
      </c>
      <c r="H34" s="70">
        <v>4600</v>
      </c>
      <c r="I34" s="67">
        <v>3894.88</v>
      </c>
      <c r="J34" s="93">
        <f t="shared" si="0"/>
        <v>151.2874394540278</v>
      </c>
      <c r="K34" s="93">
        <f t="shared" si="1"/>
        <v>84.671304347826094</v>
      </c>
      <c r="L34" s="111"/>
      <c r="M34" s="46"/>
    </row>
    <row r="35" spans="2:13" ht="27" customHeight="1" x14ac:dyDescent="0.25">
      <c r="B35" s="100" t="s">
        <v>106</v>
      </c>
      <c r="C35" s="201" t="s">
        <v>107</v>
      </c>
      <c r="D35" s="202"/>
      <c r="E35" s="202"/>
      <c r="F35" s="202"/>
      <c r="G35" s="129">
        <v>11202.66</v>
      </c>
      <c r="H35" s="70">
        <v>25400</v>
      </c>
      <c r="I35" s="67">
        <v>11299.53</v>
      </c>
      <c r="J35" s="93">
        <f t="shared" si="0"/>
        <v>100.86470534676586</v>
      </c>
      <c r="K35" s="93">
        <f t="shared" si="1"/>
        <v>44.48633858267717</v>
      </c>
      <c r="L35" s="111"/>
      <c r="M35" s="46"/>
    </row>
    <row r="36" spans="2:13" ht="27" customHeight="1" x14ac:dyDescent="0.25">
      <c r="B36" s="100" t="s">
        <v>112</v>
      </c>
      <c r="C36" s="201" t="s">
        <v>113</v>
      </c>
      <c r="D36" s="202"/>
      <c r="E36" s="202"/>
      <c r="F36" s="202"/>
      <c r="G36" s="129">
        <v>6238.08</v>
      </c>
      <c r="H36" s="70">
        <v>12000</v>
      </c>
      <c r="I36" s="67">
        <v>5851.51</v>
      </c>
      <c r="J36" s="93">
        <f t="shared" si="0"/>
        <v>93.803061198317437</v>
      </c>
      <c r="K36" s="93">
        <f t="shared" si="1"/>
        <v>48.762583333333339</v>
      </c>
      <c r="L36" s="111"/>
      <c r="M36" s="46"/>
    </row>
    <row r="37" spans="2:13" ht="27" customHeight="1" x14ac:dyDescent="0.25">
      <c r="B37" s="100" t="s">
        <v>116</v>
      </c>
      <c r="C37" s="201" t="s">
        <v>117</v>
      </c>
      <c r="D37" s="202"/>
      <c r="E37" s="202"/>
      <c r="F37" s="202"/>
      <c r="G37" s="129">
        <v>4117.88</v>
      </c>
      <c r="H37" s="70">
        <v>9000</v>
      </c>
      <c r="I37" s="67">
        <v>4787.5</v>
      </c>
      <c r="J37" s="93">
        <f t="shared" si="0"/>
        <v>116.26128007615569</v>
      </c>
      <c r="K37" s="93">
        <f t="shared" si="1"/>
        <v>53.194444444444443</v>
      </c>
      <c r="L37" s="111"/>
      <c r="M37" s="46"/>
    </row>
    <row r="38" spans="2:13" ht="27" customHeight="1" x14ac:dyDescent="0.25">
      <c r="B38" s="100" t="s">
        <v>120</v>
      </c>
      <c r="C38" s="201" t="s">
        <v>121</v>
      </c>
      <c r="D38" s="202"/>
      <c r="E38" s="202"/>
      <c r="F38" s="202"/>
      <c r="G38" s="129">
        <v>262.7</v>
      </c>
      <c r="H38" s="70">
        <v>400</v>
      </c>
      <c r="I38" s="67">
        <v>125.59</v>
      </c>
      <c r="J38" s="93">
        <f t="shared" si="0"/>
        <v>47.807384849638375</v>
      </c>
      <c r="K38" s="93">
        <f t="shared" si="1"/>
        <v>31.397500000000001</v>
      </c>
      <c r="L38" s="111"/>
      <c r="M38" s="46"/>
    </row>
    <row r="39" spans="2:13" ht="27" customHeight="1" x14ac:dyDescent="0.25">
      <c r="B39" s="100" t="s">
        <v>130</v>
      </c>
      <c r="C39" s="201" t="s">
        <v>131</v>
      </c>
      <c r="D39" s="202"/>
      <c r="E39" s="202"/>
      <c r="F39" s="202"/>
      <c r="G39" s="129">
        <v>0</v>
      </c>
      <c r="H39" s="70">
        <v>1400</v>
      </c>
      <c r="I39" s="67">
        <v>0</v>
      </c>
      <c r="J39" s="93" t="e">
        <f t="shared" si="0"/>
        <v>#DIV/0!</v>
      </c>
      <c r="K39" s="93">
        <f t="shared" si="1"/>
        <v>0</v>
      </c>
      <c r="L39" s="111"/>
      <c r="M39" s="46"/>
    </row>
    <row r="40" spans="2:13" ht="27" customHeight="1" x14ac:dyDescent="0.25">
      <c r="B40" s="100" t="s">
        <v>134</v>
      </c>
      <c r="C40" s="201" t="s">
        <v>135</v>
      </c>
      <c r="D40" s="202"/>
      <c r="E40" s="202"/>
      <c r="F40" s="202"/>
      <c r="G40" s="129">
        <v>584</v>
      </c>
      <c r="H40" s="70">
        <v>1900</v>
      </c>
      <c r="I40" s="67">
        <v>534.92999999999995</v>
      </c>
      <c r="J40" s="93">
        <f t="shared" si="0"/>
        <v>91.597602739726014</v>
      </c>
      <c r="K40" s="93">
        <f t="shared" si="1"/>
        <v>28.154210526315786</v>
      </c>
      <c r="L40" s="111"/>
      <c r="M40" s="46"/>
    </row>
    <row r="41" spans="2:13" ht="27" customHeight="1" x14ac:dyDescent="0.25">
      <c r="B41" s="100" t="s">
        <v>138</v>
      </c>
      <c r="C41" s="201" t="s">
        <v>139</v>
      </c>
      <c r="D41" s="202"/>
      <c r="E41" s="202"/>
      <c r="F41" s="202"/>
      <c r="G41" s="129">
        <v>0</v>
      </c>
      <c r="H41" s="70">
        <v>700</v>
      </c>
      <c r="I41" s="67">
        <v>0</v>
      </c>
      <c r="J41" s="93" t="e">
        <f t="shared" si="0"/>
        <v>#DIV/0!</v>
      </c>
      <c r="K41" s="93">
        <f t="shared" si="1"/>
        <v>0</v>
      </c>
      <c r="L41" s="111"/>
      <c r="M41" s="46"/>
    </row>
    <row r="42" spans="2:13" ht="27" customHeight="1" x14ac:dyDescent="0.25">
      <c r="B42" s="100" t="s">
        <v>142</v>
      </c>
      <c r="C42" s="201" t="s">
        <v>143</v>
      </c>
      <c r="D42" s="202"/>
      <c r="E42" s="202"/>
      <c r="F42" s="202"/>
      <c r="G42" s="129">
        <v>0</v>
      </c>
      <c r="H42" s="70">
        <v>0</v>
      </c>
      <c r="I42" s="67">
        <v>0</v>
      </c>
      <c r="J42" s="93" t="e">
        <f t="shared" si="0"/>
        <v>#DIV/0!</v>
      </c>
      <c r="K42" s="93" t="e">
        <f t="shared" si="1"/>
        <v>#DIV/0!</v>
      </c>
      <c r="L42" s="111"/>
      <c r="M42" s="46"/>
    </row>
    <row r="43" spans="2:13" ht="27" customHeight="1" x14ac:dyDescent="0.25">
      <c r="B43" s="100" t="s">
        <v>305</v>
      </c>
      <c r="C43" s="201" t="s">
        <v>306</v>
      </c>
      <c r="D43" s="202"/>
      <c r="E43" s="202"/>
      <c r="F43" s="202"/>
      <c r="G43" s="129">
        <v>0</v>
      </c>
      <c r="H43" s="70">
        <v>0</v>
      </c>
      <c r="I43" s="67">
        <v>0</v>
      </c>
      <c r="J43" s="93" t="e">
        <f t="shared" si="0"/>
        <v>#DIV/0!</v>
      </c>
      <c r="K43" s="93" t="e">
        <f t="shared" si="1"/>
        <v>#DIV/0!</v>
      </c>
      <c r="L43" s="111"/>
      <c r="M43" s="46"/>
    </row>
    <row r="44" spans="2:13" ht="27" customHeight="1" x14ac:dyDescent="0.25">
      <c r="B44" s="100" t="s">
        <v>178</v>
      </c>
      <c r="C44" s="201" t="s">
        <v>179</v>
      </c>
      <c r="D44" s="202"/>
      <c r="E44" s="202"/>
      <c r="F44" s="202"/>
      <c r="G44" s="129">
        <v>0</v>
      </c>
      <c r="H44" s="70">
        <v>0</v>
      </c>
      <c r="I44" s="67">
        <v>0</v>
      </c>
      <c r="J44" s="93" t="e">
        <f t="shared" si="0"/>
        <v>#DIV/0!</v>
      </c>
      <c r="K44" s="93" t="e">
        <f t="shared" si="1"/>
        <v>#DIV/0!</v>
      </c>
      <c r="L44" s="111"/>
      <c r="M44" s="46"/>
    </row>
    <row r="45" spans="2:13" ht="27" customHeight="1" x14ac:dyDescent="0.25">
      <c r="B45" s="100" t="s">
        <v>182</v>
      </c>
      <c r="C45" s="201" t="s">
        <v>183</v>
      </c>
      <c r="D45" s="202"/>
      <c r="E45" s="202"/>
      <c r="F45" s="202"/>
      <c r="G45" s="129">
        <v>0</v>
      </c>
      <c r="H45" s="70">
        <v>0</v>
      </c>
      <c r="I45" s="67">
        <v>0</v>
      </c>
      <c r="J45" s="93" t="e">
        <f t="shared" si="0"/>
        <v>#DIV/0!</v>
      </c>
      <c r="K45" s="93" t="e">
        <f t="shared" si="1"/>
        <v>#DIV/0!</v>
      </c>
      <c r="L45" s="111"/>
      <c r="M45" s="46"/>
    </row>
    <row r="46" spans="2:13" ht="27" customHeight="1" x14ac:dyDescent="0.25">
      <c r="B46" s="100" t="s">
        <v>307</v>
      </c>
      <c r="C46" s="201" t="s">
        <v>308</v>
      </c>
      <c r="D46" s="202"/>
      <c r="E46" s="202"/>
      <c r="F46" s="202"/>
      <c r="G46" s="129">
        <v>39361.9</v>
      </c>
      <c r="H46" s="70">
        <v>98000</v>
      </c>
      <c r="I46" s="67">
        <v>52262.01</v>
      </c>
      <c r="J46" s="93">
        <f t="shared" si="0"/>
        <v>132.7730876812349</v>
      </c>
      <c r="K46" s="93">
        <f t="shared" si="1"/>
        <v>53.328581632653062</v>
      </c>
      <c r="L46" s="111"/>
      <c r="M46" s="46"/>
    </row>
    <row r="47" spans="2:13" ht="27" customHeight="1" x14ac:dyDescent="0.25">
      <c r="B47" s="100" t="s">
        <v>89</v>
      </c>
      <c r="C47" s="201" t="s">
        <v>90</v>
      </c>
      <c r="D47" s="202"/>
      <c r="E47" s="202"/>
      <c r="F47" s="202"/>
      <c r="G47" s="129">
        <v>37197.879999999997</v>
      </c>
      <c r="H47" s="70">
        <v>92000</v>
      </c>
      <c r="I47" s="67">
        <v>49998.99</v>
      </c>
      <c r="J47" s="93">
        <f t="shared" si="0"/>
        <v>134.41354722365898</v>
      </c>
      <c r="K47" s="93">
        <f t="shared" si="1"/>
        <v>54.346728260869561</v>
      </c>
      <c r="L47" s="111"/>
      <c r="M47" s="46"/>
    </row>
    <row r="48" spans="2:13" ht="27" customHeight="1" x14ac:dyDescent="0.25">
      <c r="B48" s="100" t="s">
        <v>93</v>
      </c>
      <c r="C48" s="201" t="s">
        <v>94</v>
      </c>
      <c r="D48" s="202"/>
      <c r="E48" s="202"/>
      <c r="F48" s="202"/>
      <c r="G48" s="129">
        <v>30641.23</v>
      </c>
      <c r="H48" s="70">
        <v>75500</v>
      </c>
      <c r="I48" s="67">
        <v>40521.61</v>
      </c>
      <c r="J48" s="93">
        <f t="shared" si="0"/>
        <v>132.24537657267675</v>
      </c>
      <c r="K48" s="93">
        <f t="shared" si="1"/>
        <v>53.671006622516558</v>
      </c>
      <c r="L48" s="111"/>
      <c r="M48" s="46"/>
    </row>
    <row r="49" spans="2:13" ht="27" customHeight="1" x14ac:dyDescent="0.25">
      <c r="B49" s="100" t="s">
        <v>101</v>
      </c>
      <c r="C49" s="201" t="s">
        <v>100</v>
      </c>
      <c r="D49" s="202"/>
      <c r="E49" s="202"/>
      <c r="F49" s="202"/>
      <c r="G49" s="129">
        <v>1500.8</v>
      </c>
      <c r="H49" s="70">
        <v>3800</v>
      </c>
      <c r="I49" s="67">
        <v>2778.47</v>
      </c>
      <c r="J49" s="93">
        <f t="shared" si="0"/>
        <v>185.13259594882729</v>
      </c>
      <c r="K49" s="93">
        <f t="shared" si="1"/>
        <v>73.117631578947368</v>
      </c>
      <c r="L49" s="111"/>
      <c r="M49" s="46"/>
    </row>
    <row r="50" spans="2:13" ht="27" customHeight="1" x14ac:dyDescent="0.25">
      <c r="B50" s="100" t="s">
        <v>104</v>
      </c>
      <c r="C50" s="201" t="s">
        <v>105</v>
      </c>
      <c r="D50" s="202"/>
      <c r="E50" s="202"/>
      <c r="F50" s="202"/>
      <c r="G50" s="129">
        <v>5055.8500000000004</v>
      </c>
      <c r="H50" s="70">
        <v>12700</v>
      </c>
      <c r="I50" s="67">
        <v>6698.91</v>
      </c>
      <c r="J50" s="93">
        <f t="shared" si="0"/>
        <v>132.4981951600621</v>
      </c>
      <c r="K50" s="93">
        <f t="shared" si="1"/>
        <v>52.747322834645672</v>
      </c>
      <c r="L50" s="111"/>
      <c r="M50" s="46"/>
    </row>
    <row r="51" spans="2:13" ht="27" customHeight="1" x14ac:dyDescent="0.25">
      <c r="B51" s="100" t="s">
        <v>106</v>
      </c>
      <c r="C51" s="201" t="s">
        <v>107</v>
      </c>
      <c r="D51" s="202"/>
      <c r="E51" s="202"/>
      <c r="F51" s="202"/>
      <c r="G51" s="129">
        <v>2164.02</v>
      </c>
      <c r="H51" s="70">
        <v>6000</v>
      </c>
      <c r="I51" s="67">
        <v>2263.02</v>
      </c>
      <c r="J51" s="93">
        <f t="shared" si="0"/>
        <v>104.57481908669975</v>
      </c>
      <c r="K51" s="93">
        <f t="shared" si="1"/>
        <v>37.716999999999999</v>
      </c>
      <c r="L51" s="111"/>
      <c r="M51" s="46"/>
    </row>
    <row r="52" spans="2:13" ht="27" customHeight="1" x14ac:dyDescent="0.25">
      <c r="B52" s="100" t="s">
        <v>110</v>
      </c>
      <c r="C52" s="201" t="s">
        <v>111</v>
      </c>
      <c r="D52" s="202"/>
      <c r="E52" s="202"/>
      <c r="F52" s="202"/>
      <c r="G52" s="129">
        <v>371.18</v>
      </c>
      <c r="H52" s="70">
        <v>1000</v>
      </c>
      <c r="I52" s="67">
        <v>990.4</v>
      </c>
      <c r="J52" s="93">
        <f t="shared" si="0"/>
        <v>266.82472115954522</v>
      </c>
      <c r="K52" s="93">
        <f t="shared" si="1"/>
        <v>99.039999999999992</v>
      </c>
      <c r="L52" s="111"/>
      <c r="M52" s="46"/>
    </row>
    <row r="53" spans="2:13" ht="27" customHeight="1" x14ac:dyDescent="0.25">
      <c r="B53" s="100" t="s">
        <v>112</v>
      </c>
      <c r="C53" s="201" t="s">
        <v>113</v>
      </c>
      <c r="D53" s="202"/>
      <c r="E53" s="202"/>
      <c r="F53" s="202"/>
      <c r="G53" s="129">
        <v>834.02</v>
      </c>
      <c r="H53" s="70">
        <v>1600</v>
      </c>
      <c r="I53" s="67">
        <v>831.6</v>
      </c>
      <c r="J53" s="93">
        <f t="shared" si="0"/>
        <v>99.709839092587714</v>
      </c>
      <c r="K53" s="93">
        <f t="shared" si="1"/>
        <v>51.975000000000001</v>
      </c>
      <c r="L53" s="111"/>
      <c r="M53" s="46"/>
    </row>
    <row r="54" spans="2:13" ht="27" customHeight="1" x14ac:dyDescent="0.25">
      <c r="B54" s="100" t="s">
        <v>114</v>
      </c>
      <c r="C54" s="201" t="s">
        <v>115</v>
      </c>
      <c r="D54" s="202"/>
      <c r="E54" s="202"/>
      <c r="F54" s="202"/>
      <c r="G54" s="129">
        <v>750</v>
      </c>
      <c r="H54" s="70">
        <v>1000</v>
      </c>
      <c r="I54" s="67">
        <v>240</v>
      </c>
      <c r="J54" s="93">
        <f t="shared" si="0"/>
        <v>32</v>
      </c>
      <c r="K54" s="93">
        <f t="shared" si="1"/>
        <v>24</v>
      </c>
      <c r="L54" s="111"/>
      <c r="M54" s="46"/>
    </row>
    <row r="55" spans="2:13" ht="27" customHeight="1" x14ac:dyDescent="0.25">
      <c r="B55" s="100" t="s">
        <v>120</v>
      </c>
      <c r="C55" s="201" t="s">
        <v>121</v>
      </c>
      <c r="D55" s="202"/>
      <c r="E55" s="202"/>
      <c r="F55" s="202"/>
      <c r="G55" s="129">
        <v>26.52</v>
      </c>
      <c r="H55" s="70">
        <v>500</v>
      </c>
      <c r="I55" s="67">
        <v>0</v>
      </c>
      <c r="J55" s="93">
        <f t="shared" si="0"/>
        <v>0</v>
      </c>
      <c r="K55" s="93">
        <f t="shared" si="1"/>
        <v>0</v>
      </c>
      <c r="L55" s="111"/>
      <c r="M55" s="46"/>
    </row>
    <row r="56" spans="2:13" ht="27" customHeight="1" x14ac:dyDescent="0.25">
      <c r="B56" s="100" t="s">
        <v>128</v>
      </c>
      <c r="C56" s="201" t="s">
        <v>129</v>
      </c>
      <c r="D56" s="202"/>
      <c r="E56" s="202"/>
      <c r="F56" s="202"/>
      <c r="G56" s="129">
        <v>0</v>
      </c>
      <c r="H56" s="70">
        <v>500</v>
      </c>
      <c r="I56" s="67">
        <v>0</v>
      </c>
      <c r="J56" s="93" t="e">
        <f t="shared" si="0"/>
        <v>#DIV/0!</v>
      </c>
      <c r="K56" s="93">
        <f t="shared" si="1"/>
        <v>0</v>
      </c>
      <c r="L56" s="111"/>
      <c r="M56" s="46"/>
    </row>
    <row r="57" spans="2:13" ht="27" customHeight="1" x14ac:dyDescent="0.25">
      <c r="B57" s="100" t="s">
        <v>130</v>
      </c>
      <c r="C57" s="201" t="s">
        <v>131</v>
      </c>
      <c r="D57" s="202"/>
      <c r="E57" s="202"/>
      <c r="F57" s="202"/>
      <c r="G57" s="129">
        <v>0</v>
      </c>
      <c r="H57" s="70">
        <v>300</v>
      </c>
      <c r="I57" s="67">
        <v>0</v>
      </c>
      <c r="J57" s="93" t="e">
        <f t="shared" si="0"/>
        <v>#DIV/0!</v>
      </c>
      <c r="K57" s="93">
        <f t="shared" si="1"/>
        <v>0</v>
      </c>
      <c r="L57" s="111"/>
      <c r="M57" s="46"/>
    </row>
    <row r="58" spans="2:13" ht="27" customHeight="1" x14ac:dyDescent="0.25">
      <c r="B58" s="100" t="s">
        <v>134</v>
      </c>
      <c r="C58" s="201" t="s">
        <v>135</v>
      </c>
      <c r="D58" s="202"/>
      <c r="E58" s="202"/>
      <c r="F58" s="202"/>
      <c r="G58" s="129">
        <v>182.3</v>
      </c>
      <c r="H58" s="70">
        <v>500</v>
      </c>
      <c r="I58" s="67">
        <v>201.02</v>
      </c>
      <c r="J58" s="93">
        <f t="shared" si="0"/>
        <v>110.2687877125617</v>
      </c>
      <c r="K58" s="93">
        <f t="shared" si="1"/>
        <v>40.204000000000001</v>
      </c>
      <c r="L58" s="111"/>
      <c r="M58" s="46"/>
    </row>
    <row r="59" spans="2:13" ht="27" customHeight="1" x14ac:dyDescent="0.25">
      <c r="B59" s="100" t="s">
        <v>138</v>
      </c>
      <c r="C59" s="201" t="s">
        <v>139</v>
      </c>
      <c r="D59" s="202"/>
      <c r="E59" s="202"/>
      <c r="F59" s="202"/>
      <c r="G59" s="129">
        <v>0</v>
      </c>
      <c r="H59" s="70">
        <v>600</v>
      </c>
      <c r="I59" s="67">
        <v>0</v>
      </c>
      <c r="J59" s="93" t="e">
        <f t="shared" si="0"/>
        <v>#DIV/0!</v>
      </c>
      <c r="K59" s="93">
        <f t="shared" si="1"/>
        <v>0</v>
      </c>
      <c r="L59" s="111"/>
      <c r="M59" s="46"/>
    </row>
    <row r="60" spans="2:13" ht="27" customHeight="1" x14ac:dyDescent="0.25">
      <c r="B60" s="100" t="s">
        <v>309</v>
      </c>
      <c r="C60" s="201" t="s">
        <v>310</v>
      </c>
      <c r="D60" s="202"/>
      <c r="E60" s="202"/>
      <c r="F60" s="202"/>
      <c r="G60" s="129">
        <v>75301.009999999995</v>
      </c>
      <c r="H60" s="70">
        <v>180700</v>
      </c>
      <c r="I60" s="67">
        <v>97955.72</v>
      </c>
      <c r="J60" s="93">
        <f t="shared" si="0"/>
        <v>130.08553271729028</v>
      </c>
      <c r="K60" s="93">
        <f t="shared" si="1"/>
        <v>54.209031543995579</v>
      </c>
      <c r="L60" s="111"/>
      <c r="M60" s="46"/>
    </row>
    <row r="61" spans="2:13" ht="27" customHeight="1" x14ac:dyDescent="0.25">
      <c r="B61" s="100" t="s">
        <v>89</v>
      </c>
      <c r="C61" s="201" t="s">
        <v>90</v>
      </c>
      <c r="D61" s="202"/>
      <c r="E61" s="202"/>
      <c r="F61" s="202"/>
      <c r="G61" s="129">
        <v>68037.38</v>
      </c>
      <c r="H61" s="70">
        <v>165100</v>
      </c>
      <c r="I61" s="67">
        <v>92210.75</v>
      </c>
      <c r="J61" s="93">
        <f t="shared" si="0"/>
        <v>135.52954273077532</v>
      </c>
      <c r="K61" s="93">
        <f t="shared" si="1"/>
        <v>55.851453664445792</v>
      </c>
      <c r="L61" s="111"/>
      <c r="M61" s="46"/>
    </row>
    <row r="62" spans="2:13" ht="27" customHeight="1" x14ac:dyDescent="0.25">
      <c r="B62" s="100" t="s">
        <v>93</v>
      </c>
      <c r="C62" s="201" t="s">
        <v>94</v>
      </c>
      <c r="D62" s="202"/>
      <c r="E62" s="202"/>
      <c r="F62" s="202"/>
      <c r="G62" s="129">
        <v>57310.55</v>
      </c>
      <c r="H62" s="70">
        <v>135400</v>
      </c>
      <c r="I62" s="67">
        <v>77964.350000000006</v>
      </c>
      <c r="J62" s="93">
        <f t="shared" si="0"/>
        <v>136.03839083728911</v>
      </c>
      <c r="K62" s="93">
        <f t="shared" si="1"/>
        <v>57.580760709010349</v>
      </c>
      <c r="L62" s="111"/>
      <c r="M62" s="46"/>
    </row>
    <row r="63" spans="2:13" ht="27" customHeight="1" x14ac:dyDescent="0.25">
      <c r="B63" s="100" t="s">
        <v>95</v>
      </c>
      <c r="C63" s="201" t="s">
        <v>96</v>
      </c>
      <c r="D63" s="202"/>
      <c r="E63" s="202"/>
      <c r="F63" s="202"/>
      <c r="G63" s="129">
        <v>0</v>
      </c>
      <c r="H63" s="70">
        <v>0</v>
      </c>
      <c r="I63" s="67">
        <v>174.87</v>
      </c>
      <c r="J63" s="93" t="e">
        <f t="shared" si="0"/>
        <v>#DIV/0!</v>
      </c>
      <c r="K63" s="93" t="e">
        <f t="shared" si="1"/>
        <v>#DIV/0!</v>
      </c>
      <c r="L63" s="111"/>
      <c r="M63" s="46"/>
    </row>
    <row r="64" spans="2:13" ht="27" customHeight="1" x14ac:dyDescent="0.25">
      <c r="B64" s="100" t="s">
        <v>101</v>
      </c>
      <c r="C64" s="201" t="s">
        <v>100</v>
      </c>
      <c r="D64" s="202"/>
      <c r="E64" s="202"/>
      <c r="F64" s="202"/>
      <c r="G64" s="129">
        <v>2626.4</v>
      </c>
      <c r="H64" s="70">
        <v>7600</v>
      </c>
      <c r="I64" s="67">
        <v>4992.67</v>
      </c>
      <c r="J64" s="93">
        <f t="shared" si="0"/>
        <v>190.09556807797745</v>
      </c>
      <c r="K64" s="93">
        <f t="shared" si="1"/>
        <v>65.693026315789467</v>
      </c>
      <c r="L64" s="111"/>
      <c r="M64" s="46"/>
    </row>
    <row r="65" spans="2:13" ht="27" customHeight="1" x14ac:dyDescent="0.25">
      <c r="B65" s="100" t="s">
        <v>104</v>
      </c>
      <c r="C65" s="201" t="s">
        <v>105</v>
      </c>
      <c r="D65" s="202"/>
      <c r="E65" s="202"/>
      <c r="F65" s="202"/>
      <c r="G65" s="129">
        <v>8100.43</v>
      </c>
      <c r="H65" s="70">
        <v>22100</v>
      </c>
      <c r="I65" s="67">
        <v>9078.86</v>
      </c>
      <c r="J65" s="93">
        <f t="shared" si="0"/>
        <v>112.07874149890809</v>
      </c>
      <c r="K65" s="93">
        <f t="shared" si="1"/>
        <v>41.080814479638015</v>
      </c>
      <c r="L65" s="111"/>
      <c r="M65" s="46"/>
    </row>
    <row r="66" spans="2:13" ht="27" customHeight="1" x14ac:dyDescent="0.25">
      <c r="B66" s="100" t="s">
        <v>106</v>
      </c>
      <c r="C66" s="201" t="s">
        <v>107</v>
      </c>
      <c r="D66" s="202"/>
      <c r="E66" s="202"/>
      <c r="F66" s="202"/>
      <c r="G66" s="129">
        <v>7263.63</v>
      </c>
      <c r="H66" s="70">
        <v>15600</v>
      </c>
      <c r="I66" s="67">
        <v>5744.97</v>
      </c>
      <c r="J66" s="93">
        <f t="shared" si="0"/>
        <v>79.092272045795283</v>
      </c>
      <c r="K66" s="93">
        <f t="shared" si="1"/>
        <v>36.826730769230771</v>
      </c>
      <c r="L66" s="111"/>
      <c r="M66" s="46"/>
    </row>
    <row r="67" spans="2:13" ht="27" customHeight="1" x14ac:dyDescent="0.25">
      <c r="B67" s="100" t="s">
        <v>110</v>
      </c>
      <c r="C67" s="201" t="s">
        <v>111</v>
      </c>
      <c r="D67" s="202"/>
      <c r="E67" s="202"/>
      <c r="F67" s="202"/>
      <c r="G67" s="129">
        <v>308.58</v>
      </c>
      <c r="H67" s="70">
        <v>0</v>
      </c>
      <c r="I67" s="67">
        <v>0</v>
      </c>
      <c r="J67" s="93">
        <f t="shared" si="0"/>
        <v>0</v>
      </c>
      <c r="K67" s="93" t="e">
        <f t="shared" si="1"/>
        <v>#DIV/0!</v>
      </c>
      <c r="L67" s="111"/>
      <c r="M67" s="46"/>
    </row>
    <row r="68" spans="2:13" ht="27" customHeight="1" x14ac:dyDescent="0.25">
      <c r="B68" s="100" t="s">
        <v>112</v>
      </c>
      <c r="C68" s="201" t="s">
        <v>113</v>
      </c>
      <c r="D68" s="202"/>
      <c r="E68" s="202"/>
      <c r="F68" s="202"/>
      <c r="G68" s="129">
        <v>2091.69</v>
      </c>
      <c r="H68" s="70">
        <v>4200</v>
      </c>
      <c r="I68" s="67">
        <v>1308.83</v>
      </c>
      <c r="J68" s="93">
        <f t="shared" si="0"/>
        <v>62.572847792932983</v>
      </c>
      <c r="K68" s="93">
        <f t="shared" si="1"/>
        <v>31.162619047619046</v>
      </c>
      <c r="L68" s="111"/>
      <c r="M68" s="46"/>
    </row>
    <row r="69" spans="2:13" ht="27" customHeight="1" x14ac:dyDescent="0.25">
      <c r="B69" s="100" t="s">
        <v>114</v>
      </c>
      <c r="C69" s="201" t="s">
        <v>115</v>
      </c>
      <c r="D69" s="202"/>
      <c r="E69" s="202"/>
      <c r="F69" s="202"/>
      <c r="G69" s="129">
        <v>0</v>
      </c>
      <c r="H69" s="70">
        <v>0</v>
      </c>
      <c r="I69" s="67">
        <v>0</v>
      </c>
      <c r="J69" s="93" t="e">
        <f t="shared" si="0"/>
        <v>#DIV/0!</v>
      </c>
      <c r="K69" s="93" t="e">
        <f t="shared" si="1"/>
        <v>#DIV/0!</v>
      </c>
      <c r="L69" s="111"/>
      <c r="M69" s="46"/>
    </row>
    <row r="70" spans="2:13" ht="27" customHeight="1" x14ac:dyDescent="0.25">
      <c r="B70" s="100" t="s">
        <v>120</v>
      </c>
      <c r="C70" s="201" t="s">
        <v>121</v>
      </c>
      <c r="D70" s="202"/>
      <c r="E70" s="202"/>
      <c r="F70" s="202"/>
      <c r="G70" s="129">
        <v>297.45</v>
      </c>
      <c r="H70" s="70">
        <v>1000</v>
      </c>
      <c r="I70" s="67">
        <v>419.29</v>
      </c>
      <c r="J70" s="93">
        <f t="shared" si="0"/>
        <v>140.96150613548497</v>
      </c>
      <c r="K70" s="93">
        <f t="shared" si="1"/>
        <v>41.929000000000002</v>
      </c>
      <c r="L70" s="111"/>
      <c r="M70" s="46"/>
    </row>
    <row r="71" spans="2:13" ht="27" customHeight="1" x14ac:dyDescent="0.25">
      <c r="B71" s="100" t="s">
        <v>124</v>
      </c>
      <c r="C71" s="201" t="s">
        <v>125</v>
      </c>
      <c r="D71" s="202"/>
      <c r="E71" s="202"/>
      <c r="F71" s="202"/>
      <c r="G71" s="129">
        <v>1849.55</v>
      </c>
      <c r="H71" s="70">
        <v>4500</v>
      </c>
      <c r="I71" s="67">
        <v>2228.46</v>
      </c>
      <c r="J71" s="93">
        <f t="shared" si="0"/>
        <v>120.48660484982834</v>
      </c>
      <c r="K71" s="93">
        <f t="shared" si="1"/>
        <v>49.521333333333331</v>
      </c>
      <c r="L71" s="111"/>
      <c r="M71" s="46"/>
    </row>
    <row r="72" spans="2:13" ht="27" customHeight="1" x14ac:dyDescent="0.25">
      <c r="B72" s="100" t="s">
        <v>130</v>
      </c>
      <c r="C72" s="201" t="s">
        <v>131</v>
      </c>
      <c r="D72" s="202"/>
      <c r="E72" s="202"/>
      <c r="F72" s="202"/>
      <c r="G72" s="129">
        <v>0</v>
      </c>
      <c r="H72" s="70">
        <v>500</v>
      </c>
      <c r="I72" s="67">
        <v>0</v>
      </c>
      <c r="J72" s="93" t="e">
        <f t="shared" si="0"/>
        <v>#DIV/0!</v>
      </c>
      <c r="K72" s="93">
        <f t="shared" si="1"/>
        <v>0</v>
      </c>
      <c r="L72" s="111"/>
      <c r="M72" s="46"/>
    </row>
    <row r="73" spans="2:13" ht="27" customHeight="1" x14ac:dyDescent="0.25">
      <c r="B73" s="100" t="s">
        <v>134</v>
      </c>
      <c r="C73" s="201" t="s">
        <v>135</v>
      </c>
      <c r="D73" s="202"/>
      <c r="E73" s="202"/>
      <c r="F73" s="202"/>
      <c r="G73" s="129">
        <v>420.06</v>
      </c>
      <c r="H73" s="70">
        <v>1200</v>
      </c>
      <c r="I73" s="67">
        <v>618.03</v>
      </c>
      <c r="J73" s="93">
        <f t="shared" si="0"/>
        <v>147.12898157406084</v>
      </c>
      <c r="K73" s="93">
        <f t="shared" si="1"/>
        <v>51.502499999999998</v>
      </c>
      <c r="L73" s="111"/>
      <c r="M73" s="46"/>
    </row>
    <row r="74" spans="2:13" ht="27" customHeight="1" x14ac:dyDescent="0.25">
      <c r="B74" s="100" t="s">
        <v>136</v>
      </c>
      <c r="C74" s="201" t="s">
        <v>137</v>
      </c>
      <c r="D74" s="202"/>
      <c r="E74" s="202"/>
      <c r="F74" s="202"/>
      <c r="G74" s="129">
        <v>200</v>
      </c>
      <c r="H74" s="70">
        <v>300</v>
      </c>
      <c r="I74" s="67">
        <v>29.24</v>
      </c>
      <c r="J74" s="93">
        <f t="shared" si="0"/>
        <v>14.62</v>
      </c>
      <c r="K74" s="93">
        <f t="shared" si="1"/>
        <v>9.7466666666666661</v>
      </c>
      <c r="L74" s="111"/>
      <c r="M74" s="46"/>
    </row>
    <row r="75" spans="2:13" ht="27" customHeight="1" x14ac:dyDescent="0.25">
      <c r="B75" s="100" t="s">
        <v>138</v>
      </c>
      <c r="C75" s="201" t="s">
        <v>139</v>
      </c>
      <c r="D75" s="202"/>
      <c r="E75" s="202"/>
      <c r="F75" s="202"/>
      <c r="G75" s="129">
        <v>0</v>
      </c>
      <c r="H75" s="70">
        <v>600</v>
      </c>
      <c r="I75" s="67">
        <v>0</v>
      </c>
      <c r="J75" s="93" t="e">
        <f t="shared" si="0"/>
        <v>#DIV/0!</v>
      </c>
      <c r="K75" s="93">
        <f t="shared" si="1"/>
        <v>0</v>
      </c>
      <c r="L75" s="111"/>
      <c r="M75" s="46"/>
    </row>
    <row r="76" spans="2:13" ht="27" customHeight="1" x14ac:dyDescent="0.25">
      <c r="B76" s="100" t="s">
        <v>140</v>
      </c>
      <c r="C76" s="201" t="s">
        <v>141</v>
      </c>
      <c r="D76" s="202"/>
      <c r="E76" s="202"/>
      <c r="F76" s="202"/>
      <c r="G76" s="129">
        <v>164.56</v>
      </c>
      <c r="H76" s="70">
        <v>500</v>
      </c>
      <c r="I76" s="67">
        <v>232.09</v>
      </c>
      <c r="J76" s="93">
        <f t="shared" si="0"/>
        <v>141.03670393777347</v>
      </c>
      <c r="K76" s="93">
        <f t="shared" si="1"/>
        <v>46.417999999999999</v>
      </c>
      <c r="L76" s="111"/>
      <c r="M76" s="46"/>
    </row>
    <row r="77" spans="2:13" ht="27" customHeight="1" x14ac:dyDescent="0.25">
      <c r="B77" s="100" t="s">
        <v>142</v>
      </c>
      <c r="C77" s="201" t="s">
        <v>143</v>
      </c>
      <c r="D77" s="202"/>
      <c r="E77" s="202"/>
      <c r="F77" s="202"/>
      <c r="G77" s="129">
        <v>1203.25</v>
      </c>
      <c r="H77" s="70">
        <v>600</v>
      </c>
      <c r="I77" s="67">
        <v>177.52</v>
      </c>
      <c r="J77" s="93">
        <f t="shared" ref="J77:J140" si="2">I77/G77*100</f>
        <v>14.753376272595057</v>
      </c>
      <c r="K77" s="93">
        <f t="shared" ref="K77:K140" si="3">I77/H77*100</f>
        <v>29.586666666666666</v>
      </c>
      <c r="L77" s="111"/>
      <c r="M77" s="46"/>
    </row>
    <row r="78" spans="2:13" ht="27" customHeight="1" x14ac:dyDescent="0.25">
      <c r="B78" s="100" t="s">
        <v>150</v>
      </c>
      <c r="C78" s="201" t="s">
        <v>151</v>
      </c>
      <c r="D78" s="202"/>
      <c r="E78" s="202"/>
      <c r="F78" s="202"/>
      <c r="G78" s="129">
        <v>715.72</v>
      </c>
      <c r="H78" s="70">
        <v>2000</v>
      </c>
      <c r="I78" s="67">
        <v>695.2</v>
      </c>
      <c r="J78" s="93">
        <f t="shared" si="2"/>
        <v>97.132957022299223</v>
      </c>
      <c r="K78" s="93">
        <f t="shared" si="3"/>
        <v>34.760000000000005</v>
      </c>
      <c r="L78" s="111"/>
      <c r="M78" s="46"/>
    </row>
    <row r="79" spans="2:13" ht="27" customHeight="1" x14ac:dyDescent="0.25">
      <c r="B79" s="100" t="s">
        <v>156</v>
      </c>
      <c r="C79" s="201" t="s">
        <v>157</v>
      </c>
      <c r="D79" s="202"/>
      <c r="E79" s="202"/>
      <c r="F79" s="202"/>
      <c r="G79" s="129">
        <v>12.77</v>
      </c>
      <c r="H79" s="70">
        <v>200</v>
      </c>
      <c r="I79" s="67">
        <v>36.31</v>
      </c>
      <c r="J79" s="93">
        <f t="shared" si="2"/>
        <v>284.33829287392325</v>
      </c>
      <c r="K79" s="93">
        <f t="shared" si="3"/>
        <v>18.155000000000001</v>
      </c>
      <c r="L79" s="111"/>
      <c r="M79" s="46"/>
    </row>
    <row r="80" spans="2:13" ht="27" customHeight="1" x14ac:dyDescent="0.25">
      <c r="B80" s="100" t="s">
        <v>178</v>
      </c>
      <c r="C80" s="201" t="s">
        <v>179</v>
      </c>
      <c r="D80" s="202"/>
      <c r="E80" s="202"/>
      <c r="F80" s="202"/>
      <c r="G80" s="129">
        <v>0</v>
      </c>
      <c r="H80" s="70">
        <v>0</v>
      </c>
      <c r="I80" s="67">
        <v>0</v>
      </c>
      <c r="J80" s="93" t="e">
        <f t="shared" si="2"/>
        <v>#DIV/0!</v>
      </c>
      <c r="K80" s="93" t="e">
        <f t="shared" si="3"/>
        <v>#DIV/0!</v>
      </c>
      <c r="L80" s="111"/>
      <c r="M80" s="46"/>
    </row>
    <row r="81" spans="2:13" ht="27" customHeight="1" x14ac:dyDescent="0.25">
      <c r="B81" s="100" t="s">
        <v>182</v>
      </c>
      <c r="C81" s="201" t="s">
        <v>183</v>
      </c>
      <c r="D81" s="202"/>
      <c r="E81" s="202"/>
      <c r="F81" s="202"/>
      <c r="G81" s="129">
        <v>0</v>
      </c>
      <c r="H81" s="70">
        <v>0</v>
      </c>
      <c r="I81" s="67">
        <v>0</v>
      </c>
      <c r="J81" s="93" t="e">
        <f t="shared" si="2"/>
        <v>#DIV/0!</v>
      </c>
      <c r="K81" s="93" t="e">
        <f t="shared" si="3"/>
        <v>#DIV/0!</v>
      </c>
      <c r="L81" s="111"/>
      <c r="M81" s="46"/>
    </row>
    <row r="82" spans="2:13" ht="27" customHeight="1" x14ac:dyDescent="0.25">
      <c r="B82" s="100" t="s">
        <v>311</v>
      </c>
      <c r="C82" s="201" t="s">
        <v>312</v>
      </c>
      <c r="D82" s="202"/>
      <c r="E82" s="202"/>
      <c r="F82" s="202"/>
      <c r="G82" s="129">
        <v>19832.12</v>
      </c>
      <c r="H82" s="70">
        <v>55600</v>
      </c>
      <c r="I82" s="67">
        <v>23876.36</v>
      </c>
      <c r="J82" s="93">
        <f t="shared" si="2"/>
        <v>120.39237358386295</v>
      </c>
      <c r="K82" s="93">
        <f t="shared" si="3"/>
        <v>42.943093525179862</v>
      </c>
      <c r="L82" s="111"/>
      <c r="M82" s="46"/>
    </row>
    <row r="83" spans="2:13" ht="27" customHeight="1" x14ac:dyDescent="0.25">
      <c r="B83" s="100" t="s">
        <v>89</v>
      </c>
      <c r="C83" s="201" t="s">
        <v>90</v>
      </c>
      <c r="D83" s="202"/>
      <c r="E83" s="202"/>
      <c r="F83" s="202"/>
      <c r="G83" s="129">
        <v>15847.57</v>
      </c>
      <c r="H83" s="70">
        <v>42700</v>
      </c>
      <c r="I83" s="67">
        <v>20735.91</v>
      </c>
      <c r="J83" s="93">
        <f t="shared" si="2"/>
        <v>130.84599089955117</v>
      </c>
      <c r="K83" s="93">
        <f t="shared" si="3"/>
        <v>48.561850117096014</v>
      </c>
      <c r="L83" s="111"/>
      <c r="M83" s="46"/>
    </row>
    <row r="84" spans="2:13" ht="27" customHeight="1" x14ac:dyDescent="0.25">
      <c r="B84" s="100" t="s">
        <v>93</v>
      </c>
      <c r="C84" s="201" t="s">
        <v>94</v>
      </c>
      <c r="D84" s="202"/>
      <c r="E84" s="202"/>
      <c r="F84" s="202"/>
      <c r="G84" s="129">
        <v>13023.48</v>
      </c>
      <c r="H84" s="70">
        <v>35000</v>
      </c>
      <c r="I84" s="67">
        <v>16833.46</v>
      </c>
      <c r="J84" s="93">
        <f t="shared" si="2"/>
        <v>129.25469997266475</v>
      </c>
      <c r="K84" s="93">
        <f t="shared" si="3"/>
        <v>48.095599999999997</v>
      </c>
      <c r="L84" s="111"/>
      <c r="M84" s="46"/>
    </row>
    <row r="85" spans="2:13" ht="27" customHeight="1" x14ac:dyDescent="0.25">
      <c r="B85" s="100" t="s">
        <v>101</v>
      </c>
      <c r="C85" s="201" t="s">
        <v>100</v>
      </c>
      <c r="D85" s="202"/>
      <c r="E85" s="202"/>
      <c r="F85" s="202"/>
      <c r="G85" s="129">
        <v>675.2</v>
      </c>
      <c r="H85" s="70">
        <v>2000</v>
      </c>
      <c r="I85" s="67">
        <v>1086.1500000000001</v>
      </c>
      <c r="J85" s="93">
        <f t="shared" si="2"/>
        <v>160.86344786729859</v>
      </c>
      <c r="K85" s="93">
        <f t="shared" si="3"/>
        <v>54.307500000000012</v>
      </c>
      <c r="L85" s="111"/>
      <c r="M85" s="46"/>
    </row>
    <row r="86" spans="2:13" ht="27" customHeight="1" x14ac:dyDescent="0.25">
      <c r="B86" s="100" t="s">
        <v>104</v>
      </c>
      <c r="C86" s="201" t="s">
        <v>105</v>
      </c>
      <c r="D86" s="202"/>
      <c r="E86" s="202"/>
      <c r="F86" s="202"/>
      <c r="G86" s="129">
        <v>2148.89</v>
      </c>
      <c r="H86" s="70">
        <v>5700</v>
      </c>
      <c r="I86" s="67">
        <v>2816.3</v>
      </c>
      <c r="J86" s="93">
        <f t="shared" si="2"/>
        <v>131.05836036279197</v>
      </c>
      <c r="K86" s="93">
        <f t="shared" si="3"/>
        <v>49.40877192982456</v>
      </c>
      <c r="L86" s="111"/>
      <c r="M86" s="46"/>
    </row>
    <row r="87" spans="2:13" ht="27" customHeight="1" x14ac:dyDescent="0.25">
      <c r="B87" s="100" t="s">
        <v>106</v>
      </c>
      <c r="C87" s="201" t="s">
        <v>107</v>
      </c>
      <c r="D87" s="202"/>
      <c r="E87" s="202"/>
      <c r="F87" s="202"/>
      <c r="G87" s="129">
        <v>3984.55</v>
      </c>
      <c r="H87" s="70">
        <v>12900</v>
      </c>
      <c r="I87" s="67">
        <v>3140.45</v>
      </c>
      <c r="J87" s="93">
        <f t="shared" si="2"/>
        <v>78.815675546799497</v>
      </c>
      <c r="K87" s="93">
        <f t="shared" si="3"/>
        <v>24.344573643410854</v>
      </c>
      <c r="L87" s="111"/>
      <c r="M87" s="46"/>
    </row>
    <row r="88" spans="2:13" ht="27" customHeight="1" x14ac:dyDescent="0.25">
      <c r="B88" s="100" t="s">
        <v>110</v>
      </c>
      <c r="C88" s="201" t="s">
        <v>111</v>
      </c>
      <c r="D88" s="202"/>
      <c r="E88" s="202"/>
      <c r="F88" s="202"/>
      <c r="G88" s="129">
        <v>111.35</v>
      </c>
      <c r="H88" s="70">
        <v>0</v>
      </c>
      <c r="I88" s="67">
        <v>0</v>
      </c>
      <c r="J88" s="93">
        <f t="shared" si="2"/>
        <v>0</v>
      </c>
      <c r="K88" s="93" t="e">
        <f t="shared" si="3"/>
        <v>#DIV/0!</v>
      </c>
      <c r="L88" s="111"/>
      <c r="M88" s="46"/>
    </row>
    <row r="89" spans="2:13" ht="27" customHeight="1" x14ac:dyDescent="0.25">
      <c r="B89" s="100" t="s">
        <v>114</v>
      </c>
      <c r="C89" s="201" t="s">
        <v>115</v>
      </c>
      <c r="D89" s="202"/>
      <c r="E89" s="202"/>
      <c r="F89" s="202"/>
      <c r="G89" s="129">
        <v>0</v>
      </c>
      <c r="H89" s="70">
        <v>0</v>
      </c>
      <c r="I89" s="67">
        <v>0</v>
      </c>
      <c r="J89" s="93" t="e">
        <f t="shared" si="2"/>
        <v>#DIV/0!</v>
      </c>
      <c r="K89" s="93" t="e">
        <f t="shared" si="3"/>
        <v>#DIV/0!</v>
      </c>
      <c r="L89" s="111"/>
      <c r="M89" s="46"/>
    </row>
    <row r="90" spans="2:13" ht="27" customHeight="1" x14ac:dyDescent="0.25">
      <c r="B90" s="100" t="s">
        <v>120</v>
      </c>
      <c r="C90" s="201" t="s">
        <v>121</v>
      </c>
      <c r="D90" s="202"/>
      <c r="E90" s="202"/>
      <c r="F90" s="202"/>
      <c r="G90" s="129">
        <v>234.55</v>
      </c>
      <c r="H90" s="70">
        <v>300</v>
      </c>
      <c r="I90" s="67">
        <v>91.76</v>
      </c>
      <c r="J90" s="93">
        <f t="shared" si="2"/>
        <v>39.121722447239392</v>
      </c>
      <c r="K90" s="93">
        <f t="shared" si="3"/>
        <v>30.586666666666666</v>
      </c>
      <c r="L90" s="111"/>
      <c r="M90" s="46"/>
    </row>
    <row r="91" spans="2:13" ht="27" customHeight="1" x14ac:dyDescent="0.25">
      <c r="B91" s="100" t="s">
        <v>124</v>
      </c>
      <c r="C91" s="201" t="s">
        <v>125</v>
      </c>
      <c r="D91" s="202"/>
      <c r="E91" s="202"/>
      <c r="F91" s="202"/>
      <c r="G91" s="129">
        <v>1633.75</v>
      </c>
      <c r="H91" s="70">
        <v>3300</v>
      </c>
      <c r="I91" s="67">
        <v>1767.75</v>
      </c>
      <c r="J91" s="93">
        <f t="shared" si="2"/>
        <v>108.20198928844682</v>
      </c>
      <c r="K91" s="93">
        <f t="shared" si="3"/>
        <v>53.568181818181813</v>
      </c>
      <c r="L91" s="111"/>
      <c r="M91" s="46"/>
    </row>
    <row r="92" spans="2:13" ht="27" customHeight="1" x14ac:dyDescent="0.25">
      <c r="B92" s="100" t="s">
        <v>128</v>
      </c>
      <c r="C92" s="201" t="s">
        <v>129</v>
      </c>
      <c r="D92" s="202"/>
      <c r="E92" s="202"/>
      <c r="F92" s="202"/>
      <c r="G92" s="129">
        <v>0</v>
      </c>
      <c r="H92" s="70">
        <v>500</v>
      </c>
      <c r="I92" s="67">
        <v>262.8</v>
      </c>
      <c r="J92" s="93" t="e">
        <f t="shared" si="2"/>
        <v>#DIV/0!</v>
      </c>
      <c r="K92" s="93">
        <f t="shared" si="3"/>
        <v>52.560000000000009</v>
      </c>
      <c r="L92" s="111"/>
      <c r="M92" s="46"/>
    </row>
    <row r="93" spans="2:13" ht="27" customHeight="1" x14ac:dyDescent="0.25">
      <c r="B93" s="100" t="s">
        <v>130</v>
      </c>
      <c r="C93" s="201" t="s">
        <v>131</v>
      </c>
      <c r="D93" s="202"/>
      <c r="E93" s="202"/>
      <c r="F93" s="202"/>
      <c r="G93" s="129">
        <v>0</v>
      </c>
      <c r="H93" s="70">
        <v>200</v>
      </c>
      <c r="I93" s="67">
        <v>0</v>
      </c>
      <c r="J93" s="93" t="e">
        <f t="shared" si="2"/>
        <v>#DIV/0!</v>
      </c>
      <c r="K93" s="93">
        <f t="shared" si="3"/>
        <v>0</v>
      </c>
      <c r="L93" s="111"/>
      <c r="M93" s="46"/>
    </row>
    <row r="94" spans="2:13" ht="27" customHeight="1" x14ac:dyDescent="0.25">
      <c r="B94" s="100" t="s">
        <v>134</v>
      </c>
      <c r="C94" s="201" t="s">
        <v>135</v>
      </c>
      <c r="D94" s="202"/>
      <c r="E94" s="202"/>
      <c r="F94" s="202"/>
      <c r="G94" s="129">
        <v>155.66999999999999</v>
      </c>
      <c r="H94" s="70">
        <v>400</v>
      </c>
      <c r="I94" s="67">
        <v>150.82</v>
      </c>
      <c r="J94" s="93">
        <f t="shared" si="2"/>
        <v>96.884435022804652</v>
      </c>
      <c r="K94" s="93">
        <f t="shared" si="3"/>
        <v>37.704999999999998</v>
      </c>
      <c r="L94" s="111"/>
      <c r="M94" s="46"/>
    </row>
    <row r="95" spans="2:13" ht="27" customHeight="1" x14ac:dyDescent="0.25">
      <c r="B95" s="100" t="s">
        <v>138</v>
      </c>
      <c r="C95" s="201" t="s">
        <v>139</v>
      </c>
      <c r="D95" s="202"/>
      <c r="E95" s="202"/>
      <c r="F95" s="202"/>
      <c r="G95" s="129">
        <v>0</v>
      </c>
      <c r="H95" s="70">
        <v>300</v>
      </c>
      <c r="I95" s="67">
        <v>0</v>
      </c>
      <c r="J95" s="93" t="e">
        <f t="shared" si="2"/>
        <v>#DIV/0!</v>
      </c>
      <c r="K95" s="93">
        <f t="shared" si="3"/>
        <v>0</v>
      </c>
      <c r="L95" s="111"/>
      <c r="M95" s="46"/>
    </row>
    <row r="96" spans="2:13" ht="27" customHeight="1" x14ac:dyDescent="0.25">
      <c r="B96" s="100" t="s">
        <v>140</v>
      </c>
      <c r="C96" s="201" t="s">
        <v>141</v>
      </c>
      <c r="D96" s="202"/>
      <c r="E96" s="202"/>
      <c r="F96" s="202"/>
      <c r="G96" s="129">
        <v>600.12</v>
      </c>
      <c r="H96" s="70">
        <v>1600</v>
      </c>
      <c r="I96" s="67">
        <v>715.12</v>
      </c>
      <c r="J96" s="93">
        <f t="shared" si="2"/>
        <v>119.16283409984669</v>
      </c>
      <c r="K96" s="93">
        <f t="shared" si="3"/>
        <v>44.695</v>
      </c>
      <c r="L96" s="111"/>
      <c r="M96" s="46"/>
    </row>
    <row r="97" spans="2:13" ht="27" customHeight="1" x14ac:dyDescent="0.25">
      <c r="B97" s="100" t="s">
        <v>142</v>
      </c>
      <c r="C97" s="201" t="s">
        <v>143</v>
      </c>
      <c r="D97" s="202"/>
      <c r="E97" s="202"/>
      <c r="F97" s="202"/>
      <c r="G97" s="129">
        <v>1212.67</v>
      </c>
      <c r="H97" s="70">
        <v>5000</v>
      </c>
      <c r="I97" s="67">
        <v>98.6</v>
      </c>
      <c r="J97" s="93">
        <f t="shared" si="2"/>
        <v>8.1308187718010654</v>
      </c>
      <c r="K97" s="93">
        <f t="shared" si="3"/>
        <v>1.9719999999999998</v>
      </c>
      <c r="L97" s="111"/>
      <c r="M97" s="46"/>
    </row>
    <row r="98" spans="2:13" ht="27" customHeight="1" x14ac:dyDescent="0.25">
      <c r="B98" s="100" t="s">
        <v>150</v>
      </c>
      <c r="C98" s="201" t="s">
        <v>151</v>
      </c>
      <c r="D98" s="202"/>
      <c r="E98" s="202"/>
      <c r="F98" s="202"/>
      <c r="G98" s="129">
        <v>36.44</v>
      </c>
      <c r="H98" s="70">
        <v>300</v>
      </c>
      <c r="I98" s="67">
        <v>53.6</v>
      </c>
      <c r="J98" s="93">
        <f t="shared" si="2"/>
        <v>147.09110867178924</v>
      </c>
      <c r="K98" s="93">
        <f t="shared" si="3"/>
        <v>17.866666666666667</v>
      </c>
      <c r="L98" s="111"/>
      <c r="M98" s="46"/>
    </row>
    <row r="99" spans="2:13" ht="27" customHeight="1" x14ac:dyDescent="0.25">
      <c r="B99" s="100" t="s">
        <v>156</v>
      </c>
      <c r="C99" s="201" t="s">
        <v>157</v>
      </c>
      <c r="D99" s="202"/>
      <c r="E99" s="202"/>
      <c r="F99" s="202"/>
      <c r="G99" s="129">
        <v>0</v>
      </c>
      <c r="H99" s="70">
        <v>1000</v>
      </c>
      <c r="I99" s="67">
        <v>0</v>
      </c>
      <c r="J99" s="93" t="e">
        <f t="shared" si="2"/>
        <v>#DIV/0!</v>
      </c>
      <c r="K99" s="93">
        <f t="shared" si="3"/>
        <v>0</v>
      </c>
      <c r="L99" s="111"/>
      <c r="M99" s="46"/>
    </row>
    <row r="100" spans="2:13" ht="27" customHeight="1" x14ac:dyDescent="0.25">
      <c r="B100" s="100" t="s">
        <v>178</v>
      </c>
      <c r="C100" s="201" t="s">
        <v>179</v>
      </c>
      <c r="D100" s="202"/>
      <c r="E100" s="202"/>
      <c r="F100" s="202"/>
      <c r="G100" s="129">
        <v>0</v>
      </c>
      <c r="H100" s="70">
        <v>0</v>
      </c>
      <c r="I100" s="67">
        <v>0</v>
      </c>
      <c r="J100" s="93" t="e">
        <f t="shared" si="2"/>
        <v>#DIV/0!</v>
      </c>
      <c r="K100" s="93" t="e">
        <f t="shared" si="3"/>
        <v>#DIV/0!</v>
      </c>
      <c r="L100" s="111"/>
      <c r="M100" s="46"/>
    </row>
    <row r="101" spans="2:13" ht="27" customHeight="1" x14ac:dyDescent="0.25">
      <c r="B101" s="100" t="s">
        <v>182</v>
      </c>
      <c r="C101" s="201" t="s">
        <v>183</v>
      </c>
      <c r="D101" s="202"/>
      <c r="E101" s="202"/>
      <c r="F101" s="202"/>
      <c r="G101" s="129">
        <v>0</v>
      </c>
      <c r="H101" s="70">
        <v>0</v>
      </c>
      <c r="I101" s="67">
        <v>0</v>
      </c>
      <c r="J101" s="93" t="e">
        <f t="shared" si="2"/>
        <v>#DIV/0!</v>
      </c>
      <c r="K101" s="93" t="e">
        <f t="shared" si="3"/>
        <v>#DIV/0!</v>
      </c>
      <c r="L101" s="111"/>
      <c r="M101" s="46"/>
    </row>
    <row r="102" spans="2:13" ht="27" customHeight="1" x14ac:dyDescent="0.25">
      <c r="B102" s="100" t="s">
        <v>278</v>
      </c>
      <c r="C102" s="201" t="s">
        <v>279</v>
      </c>
      <c r="D102" s="202"/>
      <c r="E102" s="202"/>
      <c r="F102" s="202"/>
      <c r="G102" s="129">
        <v>31251.75</v>
      </c>
      <c r="H102" s="70">
        <v>60000</v>
      </c>
      <c r="I102" s="67">
        <v>21832.87</v>
      </c>
      <c r="J102" s="93">
        <f t="shared" si="2"/>
        <v>69.861271768780938</v>
      </c>
      <c r="K102" s="93">
        <f t="shared" si="3"/>
        <v>36.388116666666662</v>
      </c>
      <c r="L102" s="111"/>
      <c r="M102" s="46"/>
    </row>
    <row r="103" spans="2:13" ht="27" customHeight="1" x14ac:dyDescent="0.25">
      <c r="B103" s="100" t="s">
        <v>297</v>
      </c>
      <c r="C103" s="201" t="s">
        <v>298</v>
      </c>
      <c r="D103" s="202"/>
      <c r="E103" s="202"/>
      <c r="F103" s="202"/>
      <c r="G103" s="129">
        <v>31251.75</v>
      </c>
      <c r="H103" s="70">
        <v>60000</v>
      </c>
      <c r="I103" s="67">
        <v>21832.87</v>
      </c>
      <c r="J103" s="93">
        <f t="shared" si="2"/>
        <v>69.861271768780938</v>
      </c>
      <c r="K103" s="93">
        <f t="shared" si="3"/>
        <v>36.388116666666662</v>
      </c>
      <c r="L103" s="111"/>
      <c r="M103" s="46"/>
    </row>
    <row r="104" spans="2:13" ht="27" customHeight="1" x14ac:dyDescent="0.25">
      <c r="B104" s="100" t="s">
        <v>313</v>
      </c>
      <c r="C104" s="201" t="s">
        <v>314</v>
      </c>
      <c r="D104" s="202"/>
      <c r="E104" s="202"/>
      <c r="F104" s="202"/>
      <c r="G104" s="129">
        <v>31251.75</v>
      </c>
      <c r="H104" s="70">
        <v>60000</v>
      </c>
      <c r="I104" s="67">
        <v>21832.87</v>
      </c>
      <c r="J104" s="93">
        <f t="shared" si="2"/>
        <v>69.861271768780938</v>
      </c>
      <c r="K104" s="93">
        <f t="shared" si="3"/>
        <v>36.388116666666662</v>
      </c>
      <c r="L104" s="111"/>
      <c r="M104" s="46"/>
    </row>
    <row r="105" spans="2:13" ht="27" customHeight="1" x14ac:dyDescent="0.25">
      <c r="B105" s="100" t="s">
        <v>106</v>
      </c>
      <c r="C105" s="201" t="s">
        <v>107</v>
      </c>
      <c r="D105" s="202"/>
      <c r="E105" s="202"/>
      <c r="F105" s="202"/>
      <c r="G105" s="129">
        <v>5653.87</v>
      </c>
      <c r="H105" s="70">
        <v>27700</v>
      </c>
      <c r="I105" s="67">
        <v>15537.99</v>
      </c>
      <c r="J105" s="93">
        <f t="shared" si="2"/>
        <v>274.82043273014767</v>
      </c>
      <c r="K105" s="93">
        <f t="shared" si="3"/>
        <v>56.093826714801445</v>
      </c>
      <c r="L105" s="111"/>
      <c r="M105" s="46"/>
    </row>
    <row r="106" spans="2:13" ht="27" customHeight="1" x14ac:dyDescent="0.25">
      <c r="B106" s="100" t="s">
        <v>126</v>
      </c>
      <c r="C106" s="201" t="s">
        <v>127</v>
      </c>
      <c r="D106" s="202"/>
      <c r="E106" s="202"/>
      <c r="F106" s="202"/>
      <c r="G106" s="129">
        <v>0</v>
      </c>
      <c r="H106" s="70">
        <v>0</v>
      </c>
      <c r="I106" s="67">
        <v>0</v>
      </c>
      <c r="J106" s="93" t="e">
        <f t="shared" si="2"/>
        <v>#DIV/0!</v>
      </c>
      <c r="K106" s="93" t="e">
        <f t="shared" si="3"/>
        <v>#DIV/0!</v>
      </c>
      <c r="L106" s="111"/>
      <c r="M106" s="46"/>
    </row>
    <row r="107" spans="2:13" ht="27" customHeight="1" x14ac:dyDescent="0.25">
      <c r="B107" s="100" t="s">
        <v>136</v>
      </c>
      <c r="C107" s="201" t="s">
        <v>137</v>
      </c>
      <c r="D107" s="202"/>
      <c r="E107" s="202"/>
      <c r="F107" s="202"/>
      <c r="G107" s="129">
        <v>1128.69</v>
      </c>
      <c r="H107" s="70">
        <v>17750</v>
      </c>
      <c r="I107" s="67">
        <v>10882.96</v>
      </c>
      <c r="J107" s="93">
        <f t="shared" si="2"/>
        <v>964.21160814749828</v>
      </c>
      <c r="K107" s="93">
        <f t="shared" si="3"/>
        <v>61.312450704225355</v>
      </c>
      <c r="L107" s="111"/>
      <c r="M107" s="46"/>
    </row>
    <row r="108" spans="2:13" ht="27" customHeight="1" x14ac:dyDescent="0.25">
      <c r="B108" s="100" t="s">
        <v>148</v>
      </c>
      <c r="C108" s="201" t="s">
        <v>149</v>
      </c>
      <c r="D108" s="202"/>
      <c r="E108" s="202"/>
      <c r="F108" s="202"/>
      <c r="G108" s="129">
        <v>4525.18</v>
      </c>
      <c r="H108" s="70">
        <v>9950</v>
      </c>
      <c r="I108" s="67">
        <v>4655.03</v>
      </c>
      <c r="J108" s="93">
        <f t="shared" si="2"/>
        <v>102.8694991138474</v>
      </c>
      <c r="K108" s="93">
        <f t="shared" si="3"/>
        <v>46.784221105527635</v>
      </c>
      <c r="L108" s="111"/>
      <c r="M108" s="46"/>
    </row>
    <row r="109" spans="2:13" ht="27" customHeight="1" x14ac:dyDescent="0.25">
      <c r="B109" s="100" t="s">
        <v>192</v>
      </c>
      <c r="C109" s="201" t="s">
        <v>193</v>
      </c>
      <c r="D109" s="202"/>
      <c r="E109" s="202"/>
      <c r="F109" s="202"/>
      <c r="G109" s="129">
        <v>0</v>
      </c>
      <c r="H109" s="70">
        <v>500</v>
      </c>
      <c r="I109" s="67">
        <v>0</v>
      </c>
      <c r="J109" s="93" t="e">
        <f t="shared" si="2"/>
        <v>#DIV/0!</v>
      </c>
      <c r="K109" s="93">
        <f t="shared" si="3"/>
        <v>0</v>
      </c>
      <c r="L109" s="111"/>
      <c r="M109" s="46"/>
    </row>
    <row r="110" spans="2:13" ht="27" customHeight="1" x14ac:dyDescent="0.25">
      <c r="B110" s="100" t="s">
        <v>196</v>
      </c>
      <c r="C110" s="201" t="s">
        <v>197</v>
      </c>
      <c r="D110" s="202"/>
      <c r="E110" s="202"/>
      <c r="F110" s="202"/>
      <c r="G110" s="129">
        <v>0</v>
      </c>
      <c r="H110" s="70">
        <v>500</v>
      </c>
      <c r="I110" s="67">
        <v>0</v>
      </c>
      <c r="J110" s="93" t="e">
        <f t="shared" si="2"/>
        <v>#DIV/0!</v>
      </c>
      <c r="K110" s="93">
        <f t="shared" si="3"/>
        <v>0</v>
      </c>
      <c r="L110" s="111"/>
      <c r="M110" s="46"/>
    </row>
    <row r="111" spans="2:13" ht="27" customHeight="1" x14ac:dyDescent="0.25">
      <c r="B111" s="100" t="s">
        <v>198</v>
      </c>
      <c r="C111" s="201" t="s">
        <v>199</v>
      </c>
      <c r="D111" s="202"/>
      <c r="E111" s="202"/>
      <c r="F111" s="202"/>
      <c r="G111" s="129">
        <v>25597.88</v>
      </c>
      <c r="H111" s="70">
        <v>31800</v>
      </c>
      <c r="I111" s="67">
        <v>6294.88</v>
      </c>
      <c r="J111" s="93">
        <f t="shared" si="2"/>
        <v>24.591411476262877</v>
      </c>
      <c r="K111" s="93">
        <f t="shared" si="3"/>
        <v>19.795220125786166</v>
      </c>
      <c r="L111" s="111"/>
      <c r="M111" s="46"/>
    </row>
    <row r="112" spans="2:13" ht="27" customHeight="1" x14ac:dyDescent="0.25">
      <c r="B112" s="100" t="s">
        <v>202</v>
      </c>
      <c r="C112" s="201" t="s">
        <v>81</v>
      </c>
      <c r="D112" s="202"/>
      <c r="E112" s="202"/>
      <c r="F112" s="202"/>
      <c r="G112" s="129">
        <v>0</v>
      </c>
      <c r="H112" s="70">
        <v>29700</v>
      </c>
      <c r="I112" s="67">
        <v>4543.88</v>
      </c>
      <c r="J112" s="93" t="e">
        <f t="shared" si="2"/>
        <v>#DIV/0!</v>
      </c>
      <c r="K112" s="93">
        <f t="shared" si="3"/>
        <v>15.29925925925926</v>
      </c>
      <c r="L112" s="111"/>
      <c r="M112" s="46"/>
    </row>
    <row r="113" spans="2:13" ht="27" customHeight="1" x14ac:dyDescent="0.25">
      <c r="B113" s="100" t="s">
        <v>203</v>
      </c>
      <c r="C113" s="201" t="s">
        <v>204</v>
      </c>
      <c r="D113" s="202"/>
      <c r="E113" s="202"/>
      <c r="F113" s="202"/>
      <c r="G113" s="129">
        <v>9472.8799999999992</v>
      </c>
      <c r="H113" s="70">
        <v>2100</v>
      </c>
      <c r="I113" s="67">
        <v>1751</v>
      </c>
      <c r="J113" s="93">
        <f t="shared" si="2"/>
        <v>18.484346893447402</v>
      </c>
      <c r="K113" s="93">
        <f t="shared" si="3"/>
        <v>83.38095238095238</v>
      </c>
      <c r="L113" s="111"/>
      <c r="M113" s="46"/>
    </row>
    <row r="114" spans="2:13" ht="27" customHeight="1" x14ac:dyDescent="0.25">
      <c r="B114" s="100" t="s">
        <v>205</v>
      </c>
      <c r="C114" s="201" t="s">
        <v>206</v>
      </c>
      <c r="D114" s="202"/>
      <c r="E114" s="202"/>
      <c r="F114" s="202"/>
      <c r="G114" s="129">
        <v>0</v>
      </c>
      <c r="H114" s="70">
        <v>0</v>
      </c>
      <c r="I114" s="67">
        <v>0</v>
      </c>
      <c r="J114" s="93" t="e">
        <f t="shared" si="2"/>
        <v>#DIV/0!</v>
      </c>
      <c r="K114" s="93" t="e">
        <f t="shared" si="3"/>
        <v>#DIV/0!</v>
      </c>
      <c r="L114" s="111"/>
      <c r="M114" s="46"/>
    </row>
    <row r="115" spans="2:13" ht="27" customHeight="1" x14ac:dyDescent="0.25">
      <c r="B115" s="100" t="s">
        <v>207</v>
      </c>
      <c r="C115" s="201" t="s">
        <v>208</v>
      </c>
      <c r="D115" s="202"/>
      <c r="E115" s="202"/>
      <c r="F115" s="202"/>
      <c r="G115" s="129">
        <v>16125</v>
      </c>
      <c r="H115" s="70">
        <v>0</v>
      </c>
      <c r="I115" s="67">
        <v>0</v>
      </c>
      <c r="J115" s="93">
        <f t="shared" si="2"/>
        <v>0</v>
      </c>
      <c r="K115" s="93" t="e">
        <f t="shared" si="3"/>
        <v>#DIV/0!</v>
      </c>
      <c r="L115" s="111"/>
      <c r="M115" s="46"/>
    </row>
    <row r="116" spans="2:13" ht="27" customHeight="1" x14ac:dyDescent="0.25">
      <c r="B116" s="100" t="s">
        <v>213</v>
      </c>
      <c r="C116" s="201" t="s">
        <v>85</v>
      </c>
      <c r="D116" s="202"/>
      <c r="E116" s="202"/>
      <c r="F116" s="202"/>
      <c r="G116" s="129">
        <v>0</v>
      </c>
      <c r="H116" s="70">
        <v>0</v>
      </c>
      <c r="I116" s="67">
        <v>0</v>
      </c>
      <c r="J116" s="93" t="e">
        <f t="shared" si="2"/>
        <v>#DIV/0!</v>
      </c>
      <c r="K116" s="93" t="e">
        <f t="shared" si="3"/>
        <v>#DIV/0!</v>
      </c>
      <c r="L116" s="111"/>
      <c r="M116" s="46"/>
    </row>
    <row r="117" spans="2:13" ht="27" customHeight="1" x14ac:dyDescent="0.25">
      <c r="B117" s="100" t="s">
        <v>216</v>
      </c>
      <c r="C117" s="201" t="s">
        <v>217</v>
      </c>
      <c r="D117" s="202"/>
      <c r="E117" s="202"/>
      <c r="F117" s="202"/>
      <c r="G117" s="129">
        <v>0</v>
      </c>
      <c r="H117" s="70">
        <v>0</v>
      </c>
      <c r="I117" s="67">
        <v>0</v>
      </c>
      <c r="J117" s="93" t="e">
        <f t="shared" si="2"/>
        <v>#DIV/0!</v>
      </c>
      <c r="K117" s="93" t="e">
        <f t="shared" si="3"/>
        <v>#DIV/0!</v>
      </c>
      <c r="L117" s="111"/>
      <c r="M117" s="46"/>
    </row>
    <row r="118" spans="2:13" ht="27" customHeight="1" x14ac:dyDescent="0.25">
      <c r="B118" s="100" t="s">
        <v>252</v>
      </c>
      <c r="C118" s="201" t="s">
        <v>253</v>
      </c>
      <c r="D118" s="202"/>
      <c r="E118" s="202"/>
      <c r="F118" s="202"/>
      <c r="G118" s="129">
        <v>1207.56</v>
      </c>
      <c r="H118" s="70">
        <v>14000</v>
      </c>
      <c r="I118" s="67">
        <v>60</v>
      </c>
      <c r="J118" s="93">
        <f t="shared" si="2"/>
        <v>4.9686972075921698</v>
      </c>
      <c r="K118" s="93">
        <f t="shared" si="3"/>
        <v>0.4285714285714286</v>
      </c>
      <c r="L118" s="111"/>
      <c r="M118" s="46"/>
    </row>
    <row r="119" spans="2:13" ht="27" customHeight="1" x14ac:dyDescent="0.25">
      <c r="B119" s="100" t="s">
        <v>254</v>
      </c>
      <c r="C119" s="201" t="s">
        <v>253</v>
      </c>
      <c r="D119" s="202"/>
      <c r="E119" s="202"/>
      <c r="F119" s="202"/>
      <c r="G119" s="129">
        <v>1207.56</v>
      </c>
      <c r="H119" s="70">
        <v>14000</v>
      </c>
      <c r="I119" s="67">
        <v>60</v>
      </c>
      <c r="J119" s="93">
        <f t="shared" si="2"/>
        <v>4.9686972075921698</v>
      </c>
      <c r="K119" s="93">
        <f t="shared" si="3"/>
        <v>0.4285714285714286</v>
      </c>
      <c r="L119" s="111"/>
      <c r="M119" s="46"/>
    </row>
    <row r="120" spans="2:13" ht="27" customHeight="1" x14ac:dyDescent="0.25">
      <c r="B120" s="100" t="s">
        <v>297</v>
      </c>
      <c r="C120" s="201" t="s">
        <v>298</v>
      </c>
      <c r="D120" s="202"/>
      <c r="E120" s="202"/>
      <c r="F120" s="202"/>
      <c r="G120" s="129">
        <v>1207.56</v>
      </c>
      <c r="H120" s="70">
        <v>14000</v>
      </c>
      <c r="I120" s="67">
        <v>60</v>
      </c>
      <c r="J120" s="93">
        <f t="shared" si="2"/>
        <v>4.9686972075921698</v>
      </c>
      <c r="K120" s="93">
        <f t="shared" si="3"/>
        <v>0.4285714285714286</v>
      </c>
      <c r="L120" s="111"/>
      <c r="M120" s="46"/>
    </row>
    <row r="121" spans="2:13" ht="27" customHeight="1" x14ac:dyDescent="0.25">
      <c r="B121" s="100" t="s">
        <v>299</v>
      </c>
      <c r="C121" s="201" t="s">
        <v>300</v>
      </c>
      <c r="D121" s="202"/>
      <c r="E121" s="202"/>
      <c r="F121" s="202"/>
      <c r="G121" s="129">
        <v>1207.56</v>
      </c>
      <c r="H121" s="70">
        <v>14000</v>
      </c>
      <c r="I121" s="67">
        <v>60</v>
      </c>
      <c r="J121" s="93">
        <f t="shared" si="2"/>
        <v>4.9686972075921698</v>
      </c>
      <c r="K121" s="93">
        <f t="shared" si="3"/>
        <v>0.4285714285714286</v>
      </c>
      <c r="L121" s="111"/>
      <c r="M121" s="46"/>
    </row>
    <row r="122" spans="2:13" ht="27" customHeight="1" x14ac:dyDescent="0.25">
      <c r="B122" s="100" t="s">
        <v>89</v>
      </c>
      <c r="C122" s="201" t="s">
        <v>90</v>
      </c>
      <c r="D122" s="202"/>
      <c r="E122" s="202"/>
      <c r="F122" s="202"/>
      <c r="G122" s="129">
        <v>0</v>
      </c>
      <c r="H122" s="70">
        <v>0</v>
      </c>
      <c r="I122" s="67">
        <v>0</v>
      </c>
      <c r="J122" s="93" t="e">
        <f t="shared" si="2"/>
        <v>#DIV/0!</v>
      </c>
      <c r="K122" s="93" t="e">
        <f t="shared" si="3"/>
        <v>#DIV/0!</v>
      </c>
      <c r="L122" s="111"/>
      <c r="M122" s="46"/>
    </row>
    <row r="123" spans="2:13" ht="27" customHeight="1" x14ac:dyDescent="0.25">
      <c r="B123" s="100" t="s">
        <v>93</v>
      </c>
      <c r="C123" s="201" t="s">
        <v>94</v>
      </c>
      <c r="D123" s="202"/>
      <c r="E123" s="202"/>
      <c r="F123" s="202"/>
      <c r="G123" s="129">
        <v>0</v>
      </c>
      <c r="H123" s="70">
        <v>0</v>
      </c>
      <c r="I123" s="67">
        <v>0</v>
      </c>
      <c r="J123" s="93" t="e">
        <f t="shared" si="2"/>
        <v>#DIV/0!</v>
      </c>
      <c r="K123" s="93" t="e">
        <f t="shared" si="3"/>
        <v>#DIV/0!</v>
      </c>
      <c r="L123" s="111"/>
      <c r="M123" s="46"/>
    </row>
    <row r="124" spans="2:13" ht="27" customHeight="1" x14ac:dyDescent="0.25">
      <c r="B124" s="100" t="s">
        <v>104</v>
      </c>
      <c r="C124" s="201" t="s">
        <v>105</v>
      </c>
      <c r="D124" s="202"/>
      <c r="E124" s="202"/>
      <c r="F124" s="202"/>
      <c r="G124" s="129">
        <v>0</v>
      </c>
      <c r="H124" s="70">
        <v>0</v>
      </c>
      <c r="I124" s="67">
        <v>0</v>
      </c>
      <c r="J124" s="93" t="e">
        <f t="shared" si="2"/>
        <v>#DIV/0!</v>
      </c>
      <c r="K124" s="93" t="e">
        <f t="shared" si="3"/>
        <v>#DIV/0!</v>
      </c>
      <c r="L124" s="111"/>
      <c r="M124" s="46"/>
    </row>
    <row r="125" spans="2:13" ht="27" customHeight="1" x14ac:dyDescent="0.25">
      <c r="B125" s="100" t="s">
        <v>106</v>
      </c>
      <c r="C125" s="201" t="s">
        <v>107</v>
      </c>
      <c r="D125" s="202"/>
      <c r="E125" s="202"/>
      <c r="F125" s="202"/>
      <c r="G125" s="129">
        <v>1207.56</v>
      </c>
      <c r="H125" s="70">
        <v>3000</v>
      </c>
      <c r="I125" s="67">
        <v>0</v>
      </c>
      <c r="J125" s="93">
        <f t="shared" si="2"/>
        <v>0</v>
      </c>
      <c r="K125" s="93">
        <f t="shared" si="3"/>
        <v>0</v>
      </c>
      <c r="L125" s="111"/>
      <c r="M125" s="46"/>
    </row>
    <row r="126" spans="2:13" ht="27" customHeight="1" x14ac:dyDescent="0.25">
      <c r="B126" s="100" t="s">
        <v>136</v>
      </c>
      <c r="C126" s="201" t="s">
        <v>137</v>
      </c>
      <c r="D126" s="202"/>
      <c r="E126" s="202"/>
      <c r="F126" s="202"/>
      <c r="G126" s="129">
        <v>1207.56</v>
      </c>
      <c r="H126" s="70">
        <v>1700</v>
      </c>
      <c r="I126" s="67">
        <v>0</v>
      </c>
      <c r="J126" s="93">
        <f t="shared" si="2"/>
        <v>0</v>
      </c>
      <c r="K126" s="93">
        <f t="shared" si="3"/>
        <v>0</v>
      </c>
      <c r="L126" s="111"/>
      <c r="M126" s="46"/>
    </row>
    <row r="127" spans="2:13" ht="27" customHeight="1" x14ac:dyDescent="0.25">
      <c r="B127" s="100" t="s">
        <v>150</v>
      </c>
      <c r="C127" s="201" t="s">
        <v>151</v>
      </c>
      <c r="D127" s="202"/>
      <c r="E127" s="202"/>
      <c r="F127" s="202"/>
      <c r="G127" s="129">
        <v>0</v>
      </c>
      <c r="H127" s="70">
        <v>0</v>
      </c>
      <c r="I127" s="67">
        <v>0</v>
      </c>
      <c r="J127" s="93" t="e">
        <f t="shared" si="2"/>
        <v>#DIV/0!</v>
      </c>
      <c r="K127" s="93" t="e">
        <f t="shared" si="3"/>
        <v>#DIV/0!</v>
      </c>
      <c r="L127" s="111"/>
      <c r="M127" s="46"/>
    </row>
    <row r="128" spans="2:13" ht="27" customHeight="1" x14ac:dyDescent="0.25">
      <c r="B128" s="100" t="s">
        <v>156</v>
      </c>
      <c r="C128" s="201" t="s">
        <v>157</v>
      </c>
      <c r="D128" s="202"/>
      <c r="E128" s="202"/>
      <c r="F128" s="202"/>
      <c r="G128" s="129">
        <v>0</v>
      </c>
      <c r="H128" s="70">
        <v>0</v>
      </c>
      <c r="I128" s="67">
        <v>0</v>
      </c>
      <c r="J128" s="93" t="e">
        <f t="shared" si="2"/>
        <v>#DIV/0!</v>
      </c>
      <c r="K128" s="93" t="e">
        <f t="shared" si="3"/>
        <v>#DIV/0!</v>
      </c>
      <c r="L128" s="111"/>
      <c r="M128" s="46"/>
    </row>
    <row r="129" spans="2:13" ht="27" customHeight="1" x14ac:dyDescent="0.25">
      <c r="B129" s="100" t="s">
        <v>158</v>
      </c>
      <c r="C129" s="201" t="s">
        <v>159</v>
      </c>
      <c r="D129" s="202"/>
      <c r="E129" s="202"/>
      <c r="F129" s="202"/>
      <c r="G129" s="129">
        <v>0</v>
      </c>
      <c r="H129" s="70">
        <v>0</v>
      </c>
      <c r="I129" s="67">
        <v>0</v>
      </c>
      <c r="J129" s="93" t="e">
        <f t="shared" si="2"/>
        <v>#DIV/0!</v>
      </c>
      <c r="K129" s="93" t="e">
        <f t="shared" si="3"/>
        <v>#DIV/0!</v>
      </c>
      <c r="L129" s="111"/>
      <c r="M129" s="46"/>
    </row>
    <row r="130" spans="2:13" ht="27" customHeight="1" x14ac:dyDescent="0.25">
      <c r="B130" s="100" t="s">
        <v>164</v>
      </c>
      <c r="C130" s="201" t="s">
        <v>165</v>
      </c>
      <c r="D130" s="202"/>
      <c r="E130" s="202"/>
      <c r="F130" s="202"/>
      <c r="G130" s="129">
        <v>0</v>
      </c>
      <c r="H130" s="70">
        <v>1300</v>
      </c>
      <c r="I130" s="67">
        <v>0</v>
      </c>
      <c r="J130" s="93" t="e">
        <f t="shared" si="2"/>
        <v>#DIV/0!</v>
      </c>
      <c r="K130" s="93">
        <f t="shared" si="3"/>
        <v>0</v>
      </c>
      <c r="L130" s="111"/>
      <c r="M130" s="46"/>
    </row>
    <row r="131" spans="2:13" ht="27" customHeight="1" x14ac:dyDescent="0.25">
      <c r="B131" s="100" t="s">
        <v>166</v>
      </c>
      <c r="C131" s="201" t="s">
        <v>167</v>
      </c>
      <c r="D131" s="202"/>
      <c r="E131" s="202"/>
      <c r="F131" s="202"/>
      <c r="G131" s="129">
        <v>0</v>
      </c>
      <c r="H131" s="70">
        <v>7900</v>
      </c>
      <c r="I131" s="67">
        <v>0</v>
      </c>
      <c r="J131" s="93" t="e">
        <f t="shared" si="2"/>
        <v>#DIV/0!</v>
      </c>
      <c r="K131" s="93">
        <f t="shared" si="3"/>
        <v>0</v>
      </c>
      <c r="L131" s="111"/>
      <c r="M131" s="46"/>
    </row>
    <row r="132" spans="2:13" ht="27" customHeight="1" x14ac:dyDescent="0.25">
      <c r="B132" s="100" t="s">
        <v>174</v>
      </c>
      <c r="C132" s="201" t="s">
        <v>175</v>
      </c>
      <c r="D132" s="202"/>
      <c r="E132" s="202"/>
      <c r="F132" s="202"/>
      <c r="G132" s="129">
        <v>0</v>
      </c>
      <c r="H132" s="70">
        <v>7900</v>
      </c>
      <c r="I132" s="67">
        <v>0</v>
      </c>
      <c r="J132" s="93" t="e">
        <f t="shared" si="2"/>
        <v>#DIV/0!</v>
      </c>
      <c r="K132" s="93">
        <f t="shared" si="3"/>
        <v>0</v>
      </c>
      <c r="L132" s="111"/>
      <c r="M132" s="46"/>
    </row>
    <row r="133" spans="2:13" ht="27" customHeight="1" x14ac:dyDescent="0.25">
      <c r="B133" s="102" t="s">
        <v>184</v>
      </c>
      <c r="C133" s="201" t="s">
        <v>185</v>
      </c>
      <c r="D133" s="202"/>
      <c r="E133" s="202"/>
      <c r="F133" s="202"/>
      <c r="G133" s="129">
        <v>0</v>
      </c>
      <c r="H133" s="70">
        <v>0</v>
      </c>
      <c r="I133" s="67">
        <v>60</v>
      </c>
      <c r="J133" s="93" t="e">
        <f t="shared" si="2"/>
        <v>#DIV/0!</v>
      </c>
      <c r="K133" s="93" t="e">
        <f t="shared" si="3"/>
        <v>#DIV/0!</v>
      </c>
      <c r="L133" s="111"/>
      <c r="M133" s="46"/>
    </row>
    <row r="134" spans="2:13" ht="27" customHeight="1" x14ac:dyDescent="0.25">
      <c r="B134" s="102" t="s">
        <v>317</v>
      </c>
      <c r="C134" s="201" t="s">
        <v>316</v>
      </c>
      <c r="D134" s="202"/>
      <c r="E134" s="202"/>
      <c r="F134" s="202"/>
      <c r="G134" s="129">
        <v>0</v>
      </c>
      <c r="H134" s="70">
        <v>0</v>
      </c>
      <c r="I134" s="67">
        <v>60</v>
      </c>
      <c r="J134" s="93" t="e">
        <f t="shared" si="2"/>
        <v>#DIV/0!</v>
      </c>
      <c r="K134" s="93" t="e">
        <f t="shared" si="3"/>
        <v>#DIV/0!</v>
      </c>
      <c r="L134" s="111"/>
      <c r="M134" s="46"/>
    </row>
    <row r="135" spans="2:13" ht="27" customHeight="1" x14ac:dyDescent="0.25">
      <c r="B135" s="100" t="s">
        <v>198</v>
      </c>
      <c r="C135" s="201" t="s">
        <v>199</v>
      </c>
      <c r="D135" s="202"/>
      <c r="E135" s="202"/>
      <c r="F135" s="202"/>
      <c r="G135" s="129">
        <v>0</v>
      </c>
      <c r="H135" s="70">
        <v>3100</v>
      </c>
      <c r="I135" s="67">
        <v>0</v>
      </c>
      <c r="J135" s="93" t="e">
        <f t="shared" si="2"/>
        <v>#DIV/0!</v>
      </c>
      <c r="K135" s="93">
        <f t="shared" si="3"/>
        <v>0</v>
      </c>
      <c r="L135" s="111"/>
      <c r="M135" s="46"/>
    </row>
    <row r="136" spans="2:13" ht="27" customHeight="1" x14ac:dyDescent="0.25">
      <c r="B136" s="100" t="s">
        <v>202</v>
      </c>
      <c r="C136" s="201" t="s">
        <v>81</v>
      </c>
      <c r="D136" s="202"/>
      <c r="E136" s="202"/>
      <c r="F136" s="202"/>
      <c r="G136" s="129">
        <v>0</v>
      </c>
      <c r="H136" s="70">
        <v>3100</v>
      </c>
      <c r="I136" s="67">
        <v>0</v>
      </c>
      <c r="J136" s="93" t="e">
        <f t="shared" si="2"/>
        <v>#DIV/0!</v>
      </c>
      <c r="K136" s="93">
        <f t="shared" si="3"/>
        <v>0</v>
      </c>
      <c r="L136" s="111"/>
      <c r="M136" s="46"/>
    </row>
    <row r="137" spans="2:13" ht="27" customHeight="1" x14ac:dyDescent="0.25">
      <c r="B137" s="100" t="s">
        <v>203</v>
      </c>
      <c r="C137" s="201" t="s">
        <v>204</v>
      </c>
      <c r="D137" s="202"/>
      <c r="E137" s="202"/>
      <c r="F137" s="202"/>
      <c r="G137" s="129">
        <v>0</v>
      </c>
      <c r="H137" s="70">
        <v>0</v>
      </c>
      <c r="I137" s="67">
        <v>0</v>
      </c>
      <c r="J137" s="93" t="e">
        <f t="shared" si="2"/>
        <v>#DIV/0!</v>
      </c>
      <c r="K137" s="93" t="e">
        <f t="shared" si="3"/>
        <v>#DIV/0!</v>
      </c>
      <c r="L137" s="111"/>
      <c r="M137" s="46"/>
    </row>
    <row r="138" spans="2:13" ht="27" customHeight="1" x14ac:dyDescent="0.25">
      <c r="B138" s="100" t="s">
        <v>209</v>
      </c>
      <c r="C138" s="201" t="s">
        <v>210</v>
      </c>
      <c r="D138" s="202"/>
      <c r="E138" s="202"/>
      <c r="F138" s="202"/>
      <c r="G138" s="129">
        <v>0</v>
      </c>
      <c r="H138" s="70">
        <v>0</v>
      </c>
      <c r="I138" s="67">
        <v>0</v>
      </c>
      <c r="J138" s="93" t="e">
        <f t="shared" si="2"/>
        <v>#DIV/0!</v>
      </c>
      <c r="K138" s="93" t="e">
        <f t="shared" si="3"/>
        <v>#DIV/0!</v>
      </c>
      <c r="L138" s="111"/>
      <c r="M138" s="46"/>
    </row>
    <row r="139" spans="2:13" ht="27" customHeight="1" x14ac:dyDescent="0.25">
      <c r="B139" s="100" t="s">
        <v>255</v>
      </c>
      <c r="C139" s="201" t="s">
        <v>256</v>
      </c>
      <c r="D139" s="202"/>
      <c r="E139" s="202"/>
      <c r="F139" s="202"/>
      <c r="G139" s="129">
        <v>983287.27</v>
      </c>
      <c r="H139" s="70">
        <v>2285800</v>
      </c>
      <c r="I139" s="67">
        <v>1396153.36</v>
      </c>
      <c r="J139" s="93">
        <f t="shared" si="2"/>
        <v>141.98834893896267</v>
      </c>
      <c r="K139" s="93">
        <f t="shared" si="3"/>
        <v>61.079419021786684</v>
      </c>
      <c r="L139" s="111"/>
      <c r="M139" s="46"/>
    </row>
    <row r="140" spans="2:13" ht="27" customHeight="1" x14ac:dyDescent="0.25">
      <c r="B140" s="100" t="s">
        <v>257</v>
      </c>
      <c r="C140" s="201" t="s">
        <v>258</v>
      </c>
      <c r="D140" s="202"/>
      <c r="E140" s="202"/>
      <c r="F140" s="202"/>
      <c r="G140" s="129">
        <v>983287.27</v>
      </c>
      <c r="H140" s="70">
        <v>2285800</v>
      </c>
      <c r="I140" s="67">
        <v>1396153.36</v>
      </c>
      <c r="J140" s="93">
        <f t="shared" si="2"/>
        <v>141.98834893896267</v>
      </c>
      <c r="K140" s="93">
        <f t="shared" si="3"/>
        <v>61.079419021786684</v>
      </c>
      <c r="L140" s="111"/>
      <c r="M140" s="46"/>
    </row>
    <row r="141" spans="2:13" ht="27" customHeight="1" x14ac:dyDescent="0.25">
      <c r="B141" s="100" t="s">
        <v>297</v>
      </c>
      <c r="C141" s="201" t="s">
        <v>298</v>
      </c>
      <c r="D141" s="202"/>
      <c r="E141" s="202"/>
      <c r="F141" s="202"/>
      <c r="G141" s="129">
        <v>983287.27</v>
      </c>
      <c r="H141" s="70">
        <v>2285800</v>
      </c>
      <c r="I141" s="67">
        <v>1396153.36</v>
      </c>
      <c r="J141" s="93">
        <f t="shared" ref="J141:J204" si="4">I141/G141*100</f>
        <v>141.98834893896267</v>
      </c>
      <c r="K141" s="93">
        <f t="shared" ref="K141:K204" si="5">I141/H141*100</f>
        <v>61.079419021786684</v>
      </c>
      <c r="L141" s="111"/>
      <c r="M141" s="46"/>
    </row>
    <row r="142" spans="2:13" ht="27" customHeight="1" x14ac:dyDescent="0.25">
      <c r="B142" s="100" t="s">
        <v>299</v>
      </c>
      <c r="C142" s="201" t="s">
        <v>300</v>
      </c>
      <c r="D142" s="202"/>
      <c r="E142" s="202"/>
      <c r="F142" s="202"/>
      <c r="G142" s="129">
        <v>983287.27</v>
      </c>
      <c r="H142" s="70">
        <v>2285800</v>
      </c>
      <c r="I142" s="67">
        <v>1396153.36</v>
      </c>
      <c r="J142" s="93">
        <f t="shared" si="4"/>
        <v>141.98834893896267</v>
      </c>
      <c r="K142" s="93">
        <f t="shared" si="5"/>
        <v>61.079419021786684</v>
      </c>
      <c r="L142" s="111"/>
      <c r="M142" s="46"/>
    </row>
    <row r="143" spans="2:13" ht="27" customHeight="1" x14ac:dyDescent="0.25">
      <c r="B143" s="100" t="s">
        <v>89</v>
      </c>
      <c r="C143" s="201" t="s">
        <v>90</v>
      </c>
      <c r="D143" s="202"/>
      <c r="E143" s="202"/>
      <c r="F143" s="202"/>
      <c r="G143" s="129">
        <v>907819.37</v>
      </c>
      <c r="H143" s="70">
        <v>2079400</v>
      </c>
      <c r="I143" s="67">
        <v>1310324.03</v>
      </c>
      <c r="J143" s="93">
        <f t="shared" si="4"/>
        <v>144.33752718891645</v>
      </c>
      <c r="K143" s="93">
        <f t="shared" si="5"/>
        <v>63.014524862941236</v>
      </c>
      <c r="L143" s="111"/>
      <c r="M143" s="46"/>
    </row>
    <row r="144" spans="2:13" ht="27" customHeight="1" x14ac:dyDescent="0.25">
      <c r="B144" s="100" t="s">
        <v>93</v>
      </c>
      <c r="C144" s="201" t="s">
        <v>94</v>
      </c>
      <c r="D144" s="202"/>
      <c r="E144" s="202"/>
      <c r="F144" s="202"/>
      <c r="G144" s="129">
        <v>743275.66</v>
      </c>
      <c r="H144" s="70">
        <v>1691600</v>
      </c>
      <c r="I144" s="67">
        <v>1061371.05</v>
      </c>
      <c r="J144" s="93">
        <f t="shared" si="4"/>
        <v>142.79642225873508</v>
      </c>
      <c r="K144" s="93">
        <f t="shared" si="5"/>
        <v>62.743618467722875</v>
      </c>
      <c r="L144" s="111"/>
      <c r="M144" s="46"/>
    </row>
    <row r="145" spans="2:13" ht="27" customHeight="1" x14ac:dyDescent="0.25">
      <c r="B145" s="100" t="s">
        <v>95</v>
      </c>
      <c r="C145" s="201" t="s">
        <v>96</v>
      </c>
      <c r="D145" s="202"/>
      <c r="E145" s="202"/>
      <c r="F145" s="202"/>
      <c r="G145" s="129">
        <v>6998.01</v>
      </c>
      <c r="H145" s="70">
        <v>14900</v>
      </c>
      <c r="I145" s="67">
        <v>7954.89</v>
      </c>
      <c r="J145" s="93">
        <f t="shared" si="4"/>
        <v>113.67360149528223</v>
      </c>
      <c r="K145" s="93">
        <f t="shared" si="5"/>
        <v>53.388523489932894</v>
      </c>
      <c r="L145" s="111"/>
      <c r="M145" s="46"/>
    </row>
    <row r="146" spans="2:13" ht="27" customHeight="1" x14ac:dyDescent="0.25">
      <c r="B146" s="100" t="s">
        <v>101</v>
      </c>
      <c r="C146" s="201" t="s">
        <v>100</v>
      </c>
      <c r="D146" s="202"/>
      <c r="E146" s="202"/>
      <c r="F146" s="202"/>
      <c r="G146" s="129">
        <v>51438.98</v>
      </c>
      <c r="H146" s="70">
        <v>92900</v>
      </c>
      <c r="I146" s="67">
        <v>81115.39</v>
      </c>
      <c r="J146" s="93">
        <f t="shared" si="4"/>
        <v>157.69245424384386</v>
      </c>
      <c r="K146" s="93">
        <f t="shared" si="5"/>
        <v>87.314736275565124</v>
      </c>
      <c r="L146" s="111"/>
      <c r="M146" s="46"/>
    </row>
    <row r="147" spans="2:13" ht="27" customHeight="1" x14ac:dyDescent="0.25">
      <c r="B147" s="100" t="s">
        <v>104</v>
      </c>
      <c r="C147" s="201" t="s">
        <v>105</v>
      </c>
      <c r="D147" s="202"/>
      <c r="E147" s="202"/>
      <c r="F147" s="202"/>
      <c r="G147" s="129">
        <v>106106.72</v>
      </c>
      <c r="H147" s="70">
        <v>280000</v>
      </c>
      <c r="I147" s="67">
        <v>159882.70000000001</v>
      </c>
      <c r="J147" s="93">
        <f t="shared" si="4"/>
        <v>150.681031323935</v>
      </c>
      <c r="K147" s="93">
        <f t="shared" si="5"/>
        <v>57.100964285714298</v>
      </c>
      <c r="L147" s="111"/>
      <c r="M147" s="46"/>
    </row>
    <row r="148" spans="2:13" ht="27" customHeight="1" x14ac:dyDescent="0.25">
      <c r="B148" s="100" t="s">
        <v>106</v>
      </c>
      <c r="C148" s="201" t="s">
        <v>107</v>
      </c>
      <c r="D148" s="202"/>
      <c r="E148" s="202"/>
      <c r="F148" s="202"/>
      <c r="G148" s="129">
        <v>74599.05</v>
      </c>
      <c r="H148" s="70">
        <v>204400</v>
      </c>
      <c r="I148" s="67">
        <v>84907.62</v>
      </c>
      <c r="J148" s="93">
        <f t="shared" si="4"/>
        <v>113.81863441960721</v>
      </c>
      <c r="K148" s="93">
        <f t="shared" si="5"/>
        <v>41.539931506849314</v>
      </c>
      <c r="L148" s="111"/>
      <c r="M148" s="46"/>
    </row>
    <row r="149" spans="2:13" ht="27" customHeight="1" x14ac:dyDescent="0.25">
      <c r="B149" s="100" t="s">
        <v>110</v>
      </c>
      <c r="C149" s="201" t="s">
        <v>111</v>
      </c>
      <c r="D149" s="202"/>
      <c r="E149" s="202"/>
      <c r="F149" s="202"/>
      <c r="G149" s="129">
        <v>1474.15</v>
      </c>
      <c r="H149" s="70">
        <v>6000</v>
      </c>
      <c r="I149" s="67">
        <v>2065.8000000000002</v>
      </c>
      <c r="J149" s="93">
        <f t="shared" si="4"/>
        <v>140.13499304684055</v>
      </c>
      <c r="K149" s="93">
        <f t="shared" si="5"/>
        <v>34.430000000000007</v>
      </c>
      <c r="L149" s="111"/>
      <c r="M149" s="46"/>
    </row>
    <row r="150" spans="2:13" ht="27" customHeight="1" x14ac:dyDescent="0.25">
      <c r="B150" s="100" t="s">
        <v>112</v>
      </c>
      <c r="C150" s="201" t="s">
        <v>113</v>
      </c>
      <c r="D150" s="202"/>
      <c r="E150" s="202"/>
      <c r="F150" s="202"/>
      <c r="G150" s="129">
        <v>20034.93</v>
      </c>
      <c r="H150" s="70">
        <v>43500</v>
      </c>
      <c r="I150" s="67">
        <v>22685.42</v>
      </c>
      <c r="J150" s="93">
        <f t="shared" si="4"/>
        <v>113.22934494904648</v>
      </c>
      <c r="K150" s="93">
        <f t="shared" si="5"/>
        <v>52.150390804597698</v>
      </c>
      <c r="L150" s="111"/>
      <c r="M150" s="46"/>
    </row>
    <row r="151" spans="2:13" ht="27" customHeight="1" x14ac:dyDescent="0.25">
      <c r="B151" s="100" t="s">
        <v>114</v>
      </c>
      <c r="C151" s="201" t="s">
        <v>115</v>
      </c>
      <c r="D151" s="202"/>
      <c r="E151" s="202"/>
      <c r="F151" s="202"/>
      <c r="G151" s="129">
        <v>1722.58</v>
      </c>
      <c r="H151" s="70">
        <v>3400</v>
      </c>
      <c r="I151" s="67">
        <v>1675.15</v>
      </c>
      <c r="J151" s="93">
        <f t="shared" si="4"/>
        <v>97.246572002461434</v>
      </c>
      <c r="K151" s="93">
        <f t="shared" si="5"/>
        <v>49.269117647058827</v>
      </c>
      <c r="L151" s="111"/>
      <c r="M151" s="46"/>
    </row>
    <row r="152" spans="2:13" ht="27" customHeight="1" x14ac:dyDescent="0.25">
      <c r="B152" s="100" t="s">
        <v>116</v>
      </c>
      <c r="C152" s="201" t="s">
        <v>117</v>
      </c>
      <c r="D152" s="202"/>
      <c r="E152" s="202"/>
      <c r="F152" s="202"/>
      <c r="G152" s="129">
        <v>6581.2</v>
      </c>
      <c r="H152" s="70">
        <v>16500</v>
      </c>
      <c r="I152" s="67">
        <v>8421</v>
      </c>
      <c r="J152" s="93">
        <f t="shared" si="4"/>
        <v>127.95538807512308</v>
      </c>
      <c r="K152" s="93">
        <f t="shared" si="5"/>
        <v>51.036363636363632</v>
      </c>
      <c r="L152" s="111"/>
      <c r="M152" s="46"/>
    </row>
    <row r="153" spans="2:13" ht="27" customHeight="1" x14ac:dyDescent="0.25">
      <c r="B153" s="100" t="s">
        <v>120</v>
      </c>
      <c r="C153" s="201" t="s">
        <v>121</v>
      </c>
      <c r="D153" s="202"/>
      <c r="E153" s="202"/>
      <c r="F153" s="202"/>
      <c r="G153" s="129">
        <v>1419.6</v>
      </c>
      <c r="H153" s="70">
        <v>9300</v>
      </c>
      <c r="I153" s="67">
        <v>2132.8000000000002</v>
      </c>
      <c r="J153" s="93">
        <f t="shared" si="4"/>
        <v>150.23950408565796</v>
      </c>
      <c r="K153" s="93">
        <f t="shared" si="5"/>
        <v>22.933333333333337</v>
      </c>
      <c r="L153" s="111"/>
      <c r="M153" s="46"/>
    </row>
    <row r="154" spans="2:13" ht="27" customHeight="1" x14ac:dyDescent="0.25">
      <c r="B154" s="100" t="s">
        <v>122</v>
      </c>
      <c r="C154" s="201" t="s">
        <v>123</v>
      </c>
      <c r="D154" s="202"/>
      <c r="E154" s="202"/>
      <c r="F154" s="202"/>
      <c r="G154" s="129">
        <v>14.37</v>
      </c>
      <c r="H154" s="70">
        <v>500</v>
      </c>
      <c r="I154" s="67">
        <v>22.72</v>
      </c>
      <c r="J154" s="93">
        <f t="shared" si="4"/>
        <v>158.10716771050801</v>
      </c>
      <c r="K154" s="93">
        <f t="shared" si="5"/>
        <v>4.5439999999999996</v>
      </c>
      <c r="L154" s="111"/>
      <c r="M154" s="46"/>
    </row>
    <row r="155" spans="2:13" ht="27" customHeight="1" x14ac:dyDescent="0.25">
      <c r="B155" s="100" t="s">
        <v>124</v>
      </c>
      <c r="C155" s="201" t="s">
        <v>125</v>
      </c>
      <c r="D155" s="202"/>
      <c r="E155" s="202"/>
      <c r="F155" s="202"/>
      <c r="G155" s="129">
        <v>9760.18</v>
      </c>
      <c r="H155" s="70">
        <v>18600</v>
      </c>
      <c r="I155" s="67">
        <v>9612.1200000000008</v>
      </c>
      <c r="J155" s="93">
        <f t="shared" si="4"/>
        <v>98.483019780372899</v>
      </c>
      <c r="K155" s="93">
        <f t="shared" si="5"/>
        <v>51.678064516129041</v>
      </c>
      <c r="L155" s="111"/>
      <c r="M155" s="46"/>
    </row>
    <row r="156" spans="2:13" ht="27" customHeight="1" x14ac:dyDescent="0.25">
      <c r="B156" s="100" t="s">
        <v>126</v>
      </c>
      <c r="C156" s="201" t="s">
        <v>127</v>
      </c>
      <c r="D156" s="202"/>
      <c r="E156" s="202"/>
      <c r="F156" s="202"/>
      <c r="G156" s="129">
        <v>1681.17</v>
      </c>
      <c r="H156" s="70">
        <v>1800</v>
      </c>
      <c r="I156" s="67">
        <v>928.14</v>
      </c>
      <c r="J156" s="93">
        <f t="shared" si="4"/>
        <v>55.207980156676598</v>
      </c>
      <c r="K156" s="93">
        <f t="shared" si="5"/>
        <v>51.563333333333325</v>
      </c>
      <c r="L156" s="111"/>
      <c r="M156" s="46"/>
    </row>
    <row r="157" spans="2:13" ht="27" customHeight="1" x14ac:dyDescent="0.25">
      <c r="B157" s="100" t="s">
        <v>128</v>
      </c>
      <c r="C157" s="201" t="s">
        <v>129</v>
      </c>
      <c r="D157" s="202"/>
      <c r="E157" s="202"/>
      <c r="F157" s="202"/>
      <c r="G157" s="129">
        <v>89.58</v>
      </c>
      <c r="H157" s="70">
        <v>2600</v>
      </c>
      <c r="I157" s="67">
        <v>417.19</v>
      </c>
      <c r="J157" s="93">
        <f t="shared" si="4"/>
        <v>465.71779415048002</v>
      </c>
      <c r="K157" s="93">
        <f t="shared" si="5"/>
        <v>16.045769230769231</v>
      </c>
      <c r="L157" s="111"/>
      <c r="M157" s="46"/>
    </row>
    <row r="158" spans="2:13" ht="27" customHeight="1" x14ac:dyDescent="0.25">
      <c r="B158" s="100" t="s">
        <v>130</v>
      </c>
      <c r="C158" s="201" t="s">
        <v>131</v>
      </c>
      <c r="D158" s="202"/>
      <c r="E158" s="202"/>
      <c r="F158" s="202"/>
      <c r="G158" s="129">
        <v>0</v>
      </c>
      <c r="H158" s="70">
        <v>6000</v>
      </c>
      <c r="I158" s="67">
        <v>0</v>
      </c>
      <c r="J158" s="93" t="e">
        <f t="shared" si="4"/>
        <v>#DIV/0!</v>
      </c>
      <c r="K158" s="93">
        <f t="shared" si="5"/>
        <v>0</v>
      </c>
      <c r="L158" s="111"/>
      <c r="M158" s="46"/>
    </row>
    <row r="159" spans="2:13" ht="27" customHeight="1" x14ac:dyDescent="0.25">
      <c r="B159" s="100" t="s">
        <v>134</v>
      </c>
      <c r="C159" s="201" t="s">
        <v>135</v>
      </c>
      <c r="D159" s="202"/>
      <c r="E159" s="202"/>
      <c r="F159" s="202"/>
      <c r="G159" s="129">
        <v>8163.03</v>
      </c>
      <c r="H159" s="70">
        <v>16700</v>
      </c>
      <c r="I159" s="67">
        <v>7675.49</v>
      </c>
      <c r="J159" s="93">
        <f t="shared" si="4"/>
        <v>94.027462841616398</v>
      </c>
      <c r="K159" s="93">
        <f t="shared" si="5"/>
        <v>45.961017964071857</v>
      </c>
      <c r="L159" s="111"/>
      <c r="M159" s="46"/>
    </row>
    <row r="160" spans="2:13" ht="27" customHeight="1" x14ac:dyDescent="0.25">
      <c r="B160" s="100" t="s">
        <v>136</v>
      </c>
      <c r="C160" s="201" t="s">
        <v>137</v>
      </c>
      <c r="D160" s="202"/>
      <c r="E160" s="202"/>
      <c r="F160" s="202"/>
      <c r="G160" s="129">
        <v>2732.56</v>
      </c>
      <c r="H160" s="70">
        <v>12000</v>
      </c>
      <c r="I160" s="67">
        <v>2794.95</v>
      </c>
      <c r="J160" s="93">
        <f t="shared" si="4"/>
        <v>102.28320695611441</v>
      </c>
      <c r="K160" s="93">
        <f t="shared" si="5"/>
        <v>23.291249999999998</v>
      </c>
      <c r="L160" s="111"/>
      <c r="M160" s="46"/>
    </row>
    <row r="161" spans="2:13" ht="27" customHeight="1" x14ac:dyDescent="0.25">
      <c r="B161" s="100" t="s">
        <v>138</v>
      </c>
      <c r="C161" s="201" t="s">
        <v>139</v>
      </c>
      <c r="D161" s="202"/>
      <c r="E161" s="202"/>
      <c r="F161" s="202"/>
      <c r="G161" s="129">
        <v>0</v>
      </c>
      <c r="H161" s="70">
        <v>7200</v>
      </c>
      <c r="I161" s="67">
        <v>255</v>
      </c>
      <c r="J161" s="93" t="e">
        <f t="shared" si="4"/>
        <v>#DIV/0!</v>
      </c>
      <c r="K161" s="93">
        <f t="shared" si="5"/>
        <v>3.5416666666666665</v>
      </c>
      <c r="L161" s="111"/>
      <c r="M161" s="46"/>
    </row>
    <row r="162" spans="2:13" ht="27" customHeight="1" x14ac:dyDescent="0.25">
      <c r="B162" s="100" t="s">
        <v>140</v>
      </c>
      <c r="C162" s="201" t="s">
        <v>141</v>
      </c>
      <c r="D162" s="202"/>
      <c r="E162" s="202"/>
      <c r="F162" s="202"/>
      <c r="G162" s="129">
        <v>509.17</v>
      </c>
      <c r="H162" s="70">
        <v>2600</v>
      </c>
      <c r="I162" s="67">
        <v>4344.72</v>
      </c>
      <c r="J162" s="93">
        <f t="shared" si="4"/>
        <v>853.29457744957494</v>
      </c>
      <c r="K162" s="93">
        <f t="shared" si="5"/>
        <v>167.10461538461539</v>
      </c>
      <c r="L162" s="111"/>
      <c r="M162" s="46"/>
    </row>
    <row r="163" spans="2:13" ht="27" customHeight="1" x14ac:dyDescent="0.25">
      <c r="B163" s="100" t="s">
        <v>142</v>
      </c>
      <c r="C163" s="201" t="s">
        <v>143</v>
      </c>
      <c r="D163" s="202"/>
      <c r="E163" s="202"/>
      <c r="F163" s="202"/>
      <c r="G163" s="129">
        <v>2744.82</v>
      </c>
      <c r="H163" s="70">
        <v>16800</v>
      </c>
      <c r="I163" s="67">
        <v>2611.54</v>
      </c>
      <c r="J163" s="93">
        <f t="shared" si="4"/>
        <v>95.144308187786436</v>
      </c>
      <c r="K163" s="93">
        <f t="shared" si="5"/>
        <v>15.544880952380952</v>
      </c>
      <c r="L163" s="111"/>
      <c r="M163" s="46"/>
    </row>
    <row r="164" spans="2:13" ht="27" customHeight="1" x14ac:dyDescent="0.25">
      <c r="B164" s="100" t="s">
        <v>144</v>
      </c>
      <c r="C164" s="201" t="s">
        <v>145</v>
      </c>
      <c r="D164" s="202"/>
      <c r="E164" s="202"/>
      <c r="F164" s="202"/>
      <c r="G164" s="129">
        <v>47</v>
      </c>
      <c r="H164" s="70">
        <v>300</v>
      </c>
      <c r="I164" s="67">
        <v>0</v>
      </c>
      <c r="J164" s="93">
        <f t="shared" si="4"/>
        <v>0</v>
      </c>
      <c r="K164" s="93">
        <f t="shared" si="5"/>
        <v>0</v>
      </c>
      <c r="L164" s="111"/>
      <c r="M164" s="46"/>
    </row>
    <row r="165" spans="2:13" ht="27" customHeight="1" x14ac:dyDescent="0.25">
      <c r="B165" s="100" t="s">
        <v>146</v>
      </c>
      <c r="C165" s="201" t="s">
        <v>147</v>
      </c>
      <c r="D165" s="202"/>
      <c r="E165" s="202"/>
      <c r="F165" s="202"/>
      <c r="G165" s="129">
        <v>155.96</v>
      </c>
      <c r="H165" s="70">
        <v>2000</v>
      </c>
      <c r="I165" s="67">
        <v>3757.1</v>
      </c>
      <c r="J165" s="93">
        <f t="shared" si="4"/>
        <v>2409.0151320851496</v>
      </c>
      <c r="K165" s="93">
        <f t="shared" si="5"/>
        <v>187.85499999999999</v>
      </c>
      <c r="L165" s="111"/>
      <c r="M165" s="46"/>
    </row>
    <row r="166" spans="2:13" ht="27" customHeight="1" x14ac:dyDescent="0.25">
      <c r="B166" s="100" t="s">
        <v>148</v>
      </c>
      <c r="C166" s="201" t="s">
        <v>149</v>
      </c>
      <c r="D166" s="202"/>
      <c r="E166" s="202"/>
      <c r="F166" s="202"/>
      <c r="G166" s="129">
        <v>561.19000000000005</v>
      </c>
      <c r="H166" s="70">
        <v>0</v>
      </c>
      <c r="I166" s="67">
        <v>561.19000000000005</v>
      </c>
      <c r="J166" s="93">
        <f t="shared" si="4"/>
        <v>100</v>
      </c>
      <c r="K166" s="93" t="e">
        <f t="shared" si="5"/>
        <v>#DIV/0!</v>
      </c>
      <c r="L166" s="111"/>
      <c r="M166" s="46"/>
    </row>
    <row r="167" spans="2:13" ht="27" customHeight="1" x14ac:dyDescent="0.25">
      <c r="B167" s="100" t="s">
        <v>150</v>
      </c>
      <c r="C167" s="201" t="s">
        <v>151</v>
      </c>
      <c r="D167" s="202"/>
      <c r="E167" s="202"/>
      <c r="F167" s="202"/>
      <c r="G167" s="129">
        <v>1756.94</v>
      </c>
      <c r="H167" s="70">
        <v>3500</v>
      </c>
      <c r="I167" s="67">
        <v>2058.37</v>
      </c>
      <c r="J167" s="93">
        <f t="shared" si="4"/>
        <v>117.15653351850375</v>
      </c>
      <c r="K167" s="93">
        <f t="shared" si="5"/>
        <v>58.810571428571421</v>
      </c>
      <c r="L167" s="111"/>
      <c r="M167" s="46"/>
    </row>
    <row r="168" spans="2:13" ht="27" customHeight="1" x14ac:dyDescent="0.25">
      <c r="B168" s="100" t="s">
        <v>154</v>
      </c>
      <c r="C168" s="201" t="s">
        <v>155</v>
      </c>
      <c r="D168" s="202"/>
      <c r="E168" s="202"/>
      <c r="F168" s="202"/>
      <c r="G168" s="129">
        <v>5015.04</v>
      </c>
      <c r="H168" s="70">
        <v>9900</v>
      </c>
      <c r="I168" s="67">
        <v>4606.4399999999996</v>
      </c>
      <c r="J168" s="93">
        <f t="shared" si="4"/>
        <v>91.85250765696783</v>
      </c>
      <c r="K168" s="93">
        <f t="shared" si="5"/>
        <v>46.529696969696964</v>
      </c>
      <c r="L168" s="111"/>
      <c r="M168" s="46"/>
    </row>
    <row r="169" spans="2:13" ht="27" customHeight="1" x14ac:dyDescent="0.25">
      <c r="B169" s="100" t="s">
        <v>156</v>
      </c>
      <c r="C169" s="201" t="s">
        <v>157</v>
      </c>
      <c r="D169" s="202"/>
      <c r="E169" s="202"/>
      <c r="F169" s="202"/>
      <c r="G169" s="129">
        <v>6197.04</v>
      </c>
      <c r="H169" s="70">
        <v>15000</v>
      </c>
      <c r="I169" s="67">
        <v>5620.78</v>
      </c>
      <c r="J169" s="93">
        <f t="shared" si="4"/>
        <v>90.701044369569985</v>
      </c>
      <c r="K169" s="93">
        <f t="shared" si="5"/>
        <v>37.471866666666664</v>
      </c>
      <c r="L169" s="111"/>
      <c r="M169" s="46"/>
    </row>
    <row r="170" spans="2:13" ht="27" customHeight="1" x14ac:dyDescent="0.25">
      <c r="B170" s="100" t="s">
        <v>158</v>
      </c>
      <c r="C170" s="201" t="s">
        <v>159</v>
      </c>
      <c r="D170" s="202"/>
      <c r="E170" s="202"/>
      <c r="F170" s="202"/>
      <c r="G170" s="129">
        <v>309.08</v>
      </c>
      <c r="H170" s="70">
        <v>3100</v>
      </c>
      <c r="I170" s="67">
        <v>0</v>
      </c>
      <c r="J170" s="93">
        <f t="shared" si="4"/>
        <v>0</v>
      </c>
      <c r="K170" s="93">
        <f t="shared" si="5"/>
        <v>0</v>
      </c>
      <c r="L170" s="111"/>
      <c r="M170" s="46"/>
    </row>
    <row r="171" spans="2:13" ht="27" customHeight="1" x14ac:dyDescent="0.25">
      <c r="B171" s="100" t="s">
        <v>160</v>
      </c>
      <c r="C171" s="201" t="s">
        <v>161</v>
      </c>
      <c r="D171" s="202"/>
      <c r="E171" s="202"/>
      <c r="F171" s="202"/>
      <c r="G171" s="129">
        <v>1108.8</v>
      </c>
      <c r="H171" s="70">
        <v>2200</v>
      </c>
      <c r="I171" s="67">
        <v>1435.38</v>
      </c>
      <c r="J171" s="93">
        <f t="shared" si="4"/>
        <v>129.45346320346323</v>
      </c>
      <c r="K171" s="93">
        <f t="shared" si="5"/>
        <v>65.24454545454546</v>
      </c>
      <c r="L171" s="111"/>
      <c r="M171" s="46"/>
    </row>
    <row r="172" spans="2:13" ht="27" customHeight="1" x14ac:dyDescent="0.25">
      <c r="B172" s="100" t="s">
        <v>162</v>
      </c>
      <c r="C172" s="201" t="s">
        <v>163</v>
      </c>
      <c r="D172" s="202"/>
      <c r="E172" s="202"/>
      <c r="F172" s="202"/>
      <c r="G172" s="129">
        <v>2520.66</v>
      </c>
      <c r="H172" s="70">
        <v>4900</v>
      </c>
      <c r="I172" s="67">
        <v>1226.32</v>
      </c>
      <c r="J172" s="93">
        <f t="shared" si="4"/>
        <v>48.650750200344355</v>
      </c>
      <c r="K172" s="93">
        <f t="shared" si="5"/>
        <v>25.026938775510203</v>
      </c>
      <c r="L172" s="111"/>
      <c r="M172" s="46"/>
    </row>
    <row r="173" spans="2:13" ht="27" customHeight="1" x14ac:dyDescent="0.25">
      <c r="B173" s="100" t="s">
        <v>164</v>
      </c>
      <c r="C173" s="201" t="s">
        <v>165</v>
      </c>
      <c r="D173" s="202"/>
      <c r="E173" s="202"/>
      <c r="F173" s="202"/>
      <c r="G173" s="129">
        <v>0</v>
      </c>
      <c r="H173" s="70">
        <v>0</v>
      </c>
      <c r="I173" s="67">
        <v>0</v>
      </c>
      <c r="J173" s="93" t="e">
        <f t="shared" si="4"/>
        <v>#DIV/0!</v>
      </c>
      <c r="K173" s="93" t="e">
        <f t="shared" si="5"/>
        <v>#DIV/0!</v>
      </c>
      <c r="L173" s="111"/>
      <c r="M173" s="46"/>
    </row>
    <row r="174" spans="2:13" ht="27" customHeight="1" x14ac:dyDescent="0.25">
      <c r="B174" s="100" t="s">
        <v>166</v>
      </c>
      <c r="C174" s="201" t="s">
        <v>167</v>
      </c>
      <c r="D174" s="202"/>
      <c r="E174" s="202"/>
      <c r="F174" s="202"/>
      <c r="G174" s="129">
        <v>868.85</v>
      </c>
      <c r="H174" s="70">
        <v>2000</v>
      </c>
      <c r="I174" s="67">
        <v>921.71</v>
      </c>
      <c r="J174" s="93">
        <f t="shared" si="4"/>
        <v>106.08390401104909</v>
      </c>
      <c r="K174" s="93">
        <f t="shared" si="5"/>
        <v>46.085500000000003</v>
      </c>
      <c r="L174" s="111"/>
      <c r="M174" s="46"/>
    </row>
    <row r="175" spans="2:13" ht="27" customHeight="1" x14ac:dyDescent="0.25">
      <c r="B175" s="100" t="s">
        <v>170</v>
      </c>
      <c r="C175" s="201" t="s">
        <v>171</v>
      </c>
      <c r="D175" s="202"/>
      <c r="E175" s="202"/>
      <c r="F175" s="202"/>
      <c r="G175" s="129">
        <v>868.85</v>
      </c>
      <c r="H175" s="70">
        <v>1900</v>
      </c>
      <c r="I175" s="67">
        <v>921.71</v>
      </c>
      <c r="J175" s="93">
        <f t="shared" si="4"/>
        <v>106.08390401104909</v>
      </c>
      <c r="K175" s="93">
        <f t="shared" si="5"/>
        <v>48.511052631578949</v>
      </c>
      <c r="L175" s="111"/>
      <c r="M175" s="46"/>
    </row>
    <row r="176" spans="2:13" ht="27" customHeight="1" x14ac:dyDescent="0.25">
      <c r="B176" s="100" t="s">
        <v>172</v>
      </c>
      <c r="C176" s="201" t="s">
        <v>173</v>
      </c>
      <c r="D176" s="202"/>
      <c r="E176" s="202"/>
      <c r="F176" s="202"/>
      <c r="G176" s="129">
        <v>0</v>
      </c>
      <c r="H176" s="70">
        <v>0</v>
      </c>
      <c r="I176" s="67">
        <v>0</v>
      </c>
      <c r="J176" s="93" t="e">
        <f t="shared" si="4"/>
        <v>#DIV/0!</v>
      </c>
      <c r="K176" s="93" t="e">
        <f t="shared" si="5"/>
        <v>#DIV/0!</v>
      </c>
      <c r="L176" s="111"/>
      <c r="M176" s="46"/>
    </row>
    <row r="177" spans="2:13" ht="27" customHeight="1" x14ac:dyDescent="0.25">
      <c r="B177" s="100" t="s">
        <v>174</v>
      </c>
      <c r="C177" s="201" t="s">
        <v>175</v>
      </c>
      <c r="D177" s="202"/>
      <c r="E177" s="202"/>
      <c r="F177" s="202"/>
      <c r="G177" s="129">
        <v>0</v>
      </c>
      <c r="H177" s="70">
        <v>0</v>
      </c>
      <c r="I177" s="67">
        <v>0</v>
      </c>
      <c r="J177" s="93" t="e">
        <f t="shared" si="4"/>
        <v>#DIV/0!</v>
      </c>
      <c r="K177" s="93" t="e">
        <f t="shared" si="5"/>
        <v>#DIV/0!</v>
      </c>
      <c r="L177" s="111"/>
      <c r="M177" s="46"/>
    </row>
    <row r="178" spans="2:13" ht="27" customHeight="1" x14ac:dyDescent="0.25">
      <c r="B178" s="100" t="s">
        <v>176</v>
      </c>
      <c r="C178" s="201" t="s">
        <v>177</v>
      </c>
      <c r="D178" s="202"/>
      <c r="E178" s="202"/>
      <c r="F178" s="202"/>
      <c r="G178" s="129">
        <v>0</v>
      </c>
      <c r="H178" s="70">
        <v>100</v>
      </c>
      <c r="I178" s="67">
        <v>0</v>
      </c>
      <c r="J178" s="93" t="e">
        <f t="shared" si="4"/>
        <v>#DIV/0!</v>
      </c>
      <c r="K178" s="93">
        <f t="shared" si="5"/>
        <v>0</v>
      </c>
      <c r="L178" s="111"/>
      <c r="M178" s="46"/>
    </row>
    <row r="179" spans="2:13" ht="27" customHeight="1" x14ac:dyDescent="0.25">
      <c r="B179" s="100" t="s">
        <v>184</v>
      </c>
      <c r="C179" s="201" t="s">
        <v>185</v>
      </c>
      <c r="D179" s="202"/>
      <c r="E179" s="202"/>
      <c r="F179" s="202"/>
      <c r="G179" s="129">
        <v>0</v>
      </c>
      <c r="H179" s="70">
        <v>0</v>
      </c>
      <c r="I179" s="67">
        <v>0</v>
      </c>
      <c r="J179" s="93" t="e">
        <f t="shared" si="4"/>
        <v>#DIV/0!</v>
      </c>
      <c r="K179" s="93" t="e">
        <f t="shared" si="5"/>
        <v>#DIV/0!</v>
      </c>
      <c r="L179" s="111"/>
      <c r="M179" s="46"/>
    </row>
    <row r="180" spans="2:13" ht="27" customHeight="1" x14ac:dyDescent="0.25">
      <c r="B180" s="100" t="s">
        <v>188</v>
      </c>
      <c r="C180" s="201" t="s">
        <v>189</v>
      </c>
      <c r="D180" s="202"/>
      <c r="E180" s="202"/>
      <c r="F180" s="202"/>
      <c r="G180" s="129">
        <v>0</v>
      </c>
      <c r="H180" s="70">
        <v>0</v>
      </c>
      <c r="I180" s="67">
        <v>0</v>
      </c>
      <c r="J180" s="93" t="e">
        <f t="shared" si="4"/>
        <v>#DIV/0!</v>
      </c>
      <c r="K180" s="93" t="e">
        <f t="shared" si="5"/>
        <v>#DIV/0!</v>
      </c>
      <c r="L180" s="111"/>
      <c r="M180" s="46"/>
    </row>
    <row r="181" spans="2:13" ht="27" customHeight="1" x14ac:dyDescent="0.25">
      <c r="B181" s="100" t="s">
        <v>259</v>
      </c>
      <c r="C181" s="201" t="s">
        <v>260</v>
      </c>
      <c r="D181" s="202"/>
      <c r="E181" s="202"/>
      <c r="F181" s="202"/>
      <c r="G181" s="129">
        <v>152.28</v>
      </c>
      <c r="H181" s="70">
        <v>116000</v>
      </c>
      <c r="I181" s="67">
        <v>273.5</v>
      </c>
      <c r="J181" s="93">
        <f t="shared" si="4"/>
        <v>179.60336222747571</v>
      </c>
      <c r="K181" s="93">
        <f t="shared" si="5"/>
        <v>0.23577586206896553</v>
      </c>
      <c r="L181" s="111"/>
      <c r="M181" s="46"/>
    </row>
    <row r="182" spans="2:13" ht="27" customHeight="1" x14ac:dyDescent="0.25">
      <c r="B182" s="100" t="s">
        <v>261</v>
      </c>
      <c r="C182" s="201" t="s">
        <v>262</v>
      </c>
      <c r="D182" s="202"/>
      <c r="E182" s="202"/>
      <c r="F182" s="202"/>
      <c r="G182" s="129">
        <v>0</v>
      </c>
      <c r="H182" s="70">
        <v>115000</v>
      </c>
      <c r="I182" s="67">
        <v>0</v>
      </c>
      <c r="J182" s="93" t="e">
        <f t="shared" si="4"/>
        <v>#DIV/0!</v>
      </c>
      <c r="K182" s="93">
        <f t="shared" si="5"/>
        <v>0</v>
      </c>
      <c r="L182" s="111"/>
      <c r="M182" s="46"/>
    </row>
    <row r="183" spans="2:13" ht="27" customHeight="1" x14ac:dyDescent="0.25">
      <c r="B183" s="100" t="s">
        <v>297</v>
      </c>
      <c r="C183" s="201" t="s">
        <v>298</v>
      </c>
      <c r="D183" s="202"/>
      <c r="E183" s="202"/>
      <c r="F183" s="202"/>
      <c r="G183" s="129">
        <v>0</v>
      </c>
      <c r="H183" s="70">
        <v>115000</v>
      </c>
      <c r="I183" s="67">
        <v>0</v>
      </c>
      <c r="J183" s="93" t="e">
        <f t="shared" si="4"/>
        <v>#DIV/0!</v>
      </c>
      <c r="K183" s="93">
        <f t="shared" si="5"/>
        <v>0</v>
      </c>
      <c r="L183" s="111"/>
      <c r="M183" s="46"/>
    </row>
    <row r="184" spans="2:13" ht="27" customHeight="1" x14ac:dyDescent="0.25">
      <c r="B184" s="100" t="s">
        <v>299</v>
      </c>
      <c r="C184" s="201" t="s">
        <v>300</v>
      </c>
      <c r="D184" s="202"/>
      <c r="E184" s="202"/>
      <c r="F184" s="202"/>
      <c r="G184" s="129">
        <v>0</v>
      </c>
      <c r="H184" s="70">
        <v>115000</v>
      </c>
      <c r="I184" s="67">
        <v>0</v>
      </c>
      <c r="J184" s="93" t="e">
        <f t="shared" si="4"/>
        <v>#DIV/0!</v>
      </c>
      <c r="K184" s="93">
        <f t="shared" si="5"/>
        <v>0</v>
      </c>
      <c r="L184" s="111"/>
      <c r="M184" s="46"/>
    </row>
    <row r="185" spans="2:13" ht="27" customHeight="1" x14ac:dyDescent="0.25">
      <c r="B185" s="100" t="s">
        <v>89</v>
      </c>
      <c r="C185" s="201" t="s">
        <v>90</v>
      </c>
      <c r="D185" s="202"/>
      <c r="E185" s="202"/>
      <c r="F185" s="202"/>
      <c r="G185" s="129">
        <v>0</v>
      </c>
      <c r="H185" s="70">
        <v>115000</v>
      </c>
      <c r="I185" s="67">
        <v>0</v>
      </c>
      <c r="J185" s="93" t="e">
        <f t="shared" si="4"/>
        <v>#DIV/0!</v>
      </c>
      <c r="K185" s="93">
        <f t="shared" si="5"/>
        <v>0</v>
      </c>
      <c r="L185" s="111"/>
      <c r="M185" s="46"/>
    </row>
    <row r="186" spans="2:13" ht="27" customHeight="1" x14ac:dyDescent="0.25">
      <c r="B186" s="102" t="s">
        <v>93</v>
      </c>
      <c r="C186" s="109" t="s">
        <v>94</v>
      </c>
      <c r="D186" s="108"/>
      <c r="E186" s="108"/>
      <c r="F186" s="108"/>
      <c r="G186" s="129">
        <v>0</v>
      </c>
      <c r="H186" s="70">
        <v>115000</v>
      </c>
      <c r="I186" s="67">
        <v>0</v>
      </c>
      <c r="J186" s="93" t="e">
        <f t="shared" si="4"/>
        <v>#DIV/0!</v>
      </c>
      <c r="K186" s="93">
        <f t="shared" si="5"/>
        <v>0</v>
      </c>
      <c r="L186" s="111"/>
      <c r="M186" s="46"/>
    </row>
    <row r="187" spans="2:13" ht="27" customHeight="1" x14ac:dyDescent="0.25">
      <c r="B187" s="100" t="s">
        <v>95</v>
      </c>
      <c r="C187" s="201" t="s">
        <v>96</v>
      </c>
      <c r="D187" s="202"/>
      <c r="E187" s="202"/>
      <c r="F187" s="202"/>
      <c r="G187" s="129">
        <v>0</v>
      </c>
      <c r="H187" s="70">
        <v>0</v>
      </c>
      <c r="I187" s="67">
        <v>0</v>
      </c>
      <c r="J187" s="93" t="e">
        <f t="shared" si="4"/>
        <v>#DIV/0!</v>
      </c>
      <c r="K187" s="93" t="e">
        <f t="shared" si="5"/>
        <v>#DIV/0!</v>
      </c>
      <c r="L187" s="111"/>
      <c r="M187" s="46"/>
    </row>
    <row r="188" spans="2:13" ht="27" customHeight="1" x14ac:dyDescent="0.25">
      <c r="B188" s="100" t="s">
        <v>104</v>
      </c>
      <c r="C188" s="201" t="s">
        <v>105</v>
      </c>
      <c r="D188" s="202"/>
      <c r="E188" s="202"/>
      <c r="F188" s="202"/>
      <c r="G188" s="129">
        <v>0</v>
      </c>
      <c r="H188" s="70">
        <v>0</v>
      </c>
      <c r="I188" s="67">
        <v>0</v>
      </c>
      <c r="J188" s="93" t="e">
        <f t="shared" si="4"/>
        <v>#DIV/0!</v>
      </c>
      <c r="K188" s="93" t="e">
        <f t="shared" si="5"/>
        <v>#DIV/0!</v>
      </c>
      <c r="L188" s="111"/>
      <c r="M188" s="46"/>
    </row>
    <row r="189" spans="2:13" ht="27" customHeight="1" x14ac:dyDescent="0.25">
      <c r="B189" s="100" t="s">
        <v>263</v>
      </c>
      <c r="C189" s="201" t="s">
        <v>264</v>
      </c>
      <c r="D189" s="202"/>
      <c r="E189" s="202"/>
      <c r="F189" s="202"/>
      <c r="G189" s="129">
        <v>152.28</v>
      </c>
      <c r="H189" s="70">
        <v>1000</v>
      </c>
      <c r="I189" s="67">
        <v>273.5</v>
      </c>
      <c r="J189" s="93">
        <f t="shared" si="4"/>
        <v>179.60336222747571</v>
      </c>
      <c r="K189" s="93">
        <f t="shared" si="5"/>
        <v>27.35</v>
      </c>
      <c r="L189" s="111"/>
      <c r="M189" s="46"/>
    </row>
    <row r="190" spans="2:13" ht="27" customHeight="1" x14ac:dyDescent="0.25">
      <c r="B190" s="100" t="s">
        <v>297</v>
      </c>
      <c r="C190" s="201" t="s">
        <v>298</v>
      </c>
      <c r="D190" s="202"/>
      <c r="E190" s="202"/>
      <c r="F190" s="202"/>
      <c r="G190" s="129">
        <v>152.28</v>
      </c>
      <c r="H190" s="70">
        <v>1000</v>
      </c>
      <c r="I190" s="67">
        <v>273.5</v>
      </c>
      <c r="J190" s="93">
        <f t="shared" si="4"/>
        <v>179.60336222747571</v>
      </c>
      <c r="K190" s="93">
        <f t="shared" si="5"/>
        <v>27.35</v>
      </c>
      <c r="L190" s="111"/>
      <c r="M190" s="46"/>
    </row>
    <row r="191" spans="2:13" ht="27" customHeight="1" x14ac:dyDescent="0.25">
      <c r="B191" s="100" t="s">
        <v>299</v>
      </c>
      <c r="C191" s="201" t="s">
        <v>300</v>
      </c>
      <c r="D191" s="202"/>
      <c r="E191" s="202"/>
      <c r="F191" s="202"/>
      <c r="G191" s="129">
        <v>152.28</v>
      </c>
      <c r="H191" s="70">
        <v>1000</v>
      </c>
      <c r="I191" s="67">
        <v>273.5</v>
      </c>
      <c r="J191" s="93">
        <f t="shared" si="4"/>
        <v>179.60336222747571</v>
      </c>
      <c r="K191" s="93">
        <f t="shared" si="5"/>
        <v>27.35</v>
      </c>
      <c r="L191" s="111"/>
      <c r="M191" s="46"/>
    </row>
    <row r="192" spans="2:13" ht="27" customHeight="1" x14ac:dyDescent="0.25">
      <c r="B192" s="100" t="s">
        <v>89</v>
      </c>
      <c r="C192" s="201" t="s">
        <v>90</v>
      </c>
      <c r="D192" s="202"/>
      <c r="E192" s="202"/>
      <c r="F192" s="202"/>
      <c r="G192" s="129">
        <v>0</v>
      </c>
      <c r="H192" s="70">
        <v>0</v>
      </c>
      <c r="I192" s="67">
        <v>0</v>
      </c>
      <c r="J192" s="93" t="e">
        <f t="shared" si="4"/>
        <v>#DIV/0!</v>
      </c>
      <c r="K192" s="93" t="e">
        <f t="shared" si="5"/>
        <v>#DIV/0!</v>
      </c>
      <c r="L192" s="111"/>
      <c r="M192" s="46"/>
    </row>
    <row r="193" spans="2:13" ht="27" customHeight="1" x14ac:dyDescent="0.25">
      <c r="B193" s="100" t="s">
        <v>93</v>
      </c>
      <c r="C193" s="201" t="s">
        <v>94</v>
      </c>
      <c r="D193" s="202"/>
      <c r="E193" s="202"/>
      <c r="F193" s="202"/>
      <c r="G193" s="129">
        <v>0</v>
      </c>
      <c r="H193" s="70">
        <v>0</v>
      </c>
      <c r="I193" s="67">
        <v>0</v>
      </c>
      <c r="J193" s="93" t="e">
        <f t="shared" si="4"/>
        <v>#DIV/0!</v>
      </c>
      <c r="K193" s="93" t="e">
        <f t="shared" si="5"/>
        <v>#DIV/0!</v>
      </c>
      <c r="L193" s="111"/>
      <c r="M193" s="46"/>
    </row>
    <row r="194" spans="2:13" ht="27" customHeight="1" x14ac:dyDescent="0.25">
      <c r="B194" s="100" t="s">
        <v>95</v>
      </c>
      <c r="C194" s="201" t="s">
        <v>96</v>
      </c>
      <c r="D194" s="202"/>
      <c r="E194" s="202"/>
      <c r="F194" s="202"/>
      <c r="G194" s="129">
        <v>0</v>
      </c>
      <c r="H194" s="70">
        <v>0</v>
      </c>
      <c r="I194" s="67">
        <v>0</v>
      </c>
      <c r="J194" s="93" t="e">
        <f t="shared" si="4"/>
        <v>#DIV/0!</v>
      </c>
      <c r="K194" s="93" t="e">
        <f t="shared" si="5"/>
        <v>#DIV/0!</v>
      </c>
      <c r="L194" s="111"/>
      <c r="M194" s="46"/>
    </row>
    <row r="195" spans="2:13" ht="27" customHeight="1" x14ac:dyDescent="0.25">
      <c r="B195" s="100" t="s">
        <v>97</v>
      </c>
      <c r="C195" s="201" t="s">
        <v>98</v>
      </c>
      <c r="D195" s="202"/>
      <c r="E195" s="202"/>
      <c r="F195" s="202"/>
      <c r="G195" s="129">
        <v>0</v>
      </c>
      <c r="H195" s="70">
        <v>0</v>
      </c>
      <c r="I195" s="67">
        <v>0</v>
      </c>
      <c r="J195" s="93" t="e">
        <f t="shared" si="4"/>
        <v>#DIV/0!</v>
      </c>
      <c r="K195" s="93" t="e">
        <f t="shared" si="5"/>
        <v>#DIV/0!</v>
      </c>
      <c r="L195" s="111"/>
      <c r="M195" s="46"/>
    </row>
    <row r="196" spans="2:13" ht="27" customHeight="1" x14ac:dyDescent="0.25">
      <c r="B196" s="100" t="s">
        <v>104</v>
      </c>
      <c r="C196" s="201" t="s">
        <v>105</v>
      </c>
      <c r="D196" s="202"/>
      <c r="E196" s="202"/>
      <c r="F196" s="202"/>
      <c r="G196" s="129">
        <v>0</v>
      </c>
      <c r="H196" s="70">
        <v>0</v>
      </c>
      <c r="I196" s="67">
        <v>0</v>
      </c>
      <c r="J196" s="93" t="e">
        <f t="shared" si="4"/>
        <v>#DIV/0!</v>
      </c>
      <c r="K196" s="93" t="e">
        <f t="shared" si="5"/>
        <v>#DIV/0!</v>
      </c>
      <c r="L196" s="111"/>
      <c r="M196" s="46"/>
    </row>
    <row r="197" spans="2:13" ht="27" customHeight="1" x14ac:dyDescent="0.25">
      <c r="B197" s="100" t="s">
        <v>106</v>
      </c>
      <c r="C197" s="201" t="s">
        <v>107</v>
      </c>
      <c r="D197" s="202"/>
      <c r="E197" s="202"/>
      <c r="F197" s="202"/>
      <c r="G197" s="129">
        <v>152.28</v>
      </c>
      <c r="H197" s="70">
        <v>1000</v>
      </c>
      <c r="I197" s="67">
        <v>273.5</v>
      </c>
      <c r="J197" s="93">
        <f t="shared" si="4"/>
        <v>179.60336222747571</v>
      </c>
      <c r="K197" s="93">
        <f t="shared" si="5"/>
        <v>27.35</v>
      </c>
      <c r="L197" s="111"/>
      <c r="M197" s="46"/>
    </row>
    <row r="198" spans="2:13" ht="27" customHeight="1" x14ac:dyDescent="0.25">
      <c r="B198" s="100" t="s">
        <v>144</v>
      </c>
      <c r="C198" s="201" t="s">
        <v>145</v>
      </c>
      <c r="D198" s="202"/>
      <c r="E198" s="202"/>
      <c r="F198" s="202"/>
      <c r="G198" s="129">
        <v>152.28</v>
      </c>
      <c r="H198" s="70">
        <v>1000</v>
      </c>
      <c r="I198" s="67">
        <v>273.5</v>
      </c>
      <c r="J198" s="93">
        <f t="shared" si="4"/>
        <v>179.60336222747571</v>
      </c>
      <c r="K198" s="93">
        <f t="shared" si="5"/>
        <v>27.35</v>
      </c>
      <c r="L198" s="111"/>
      <c r="M198" s="46"/>
    </row>
    <row r="199" spans="2:13" ht="27" customHeight="1" x14ac:dyDescent="0.25">
      <c r="B199" s="100" t="s">
        <v>267</v>
      </c>
      <c r="C199" s="201" t="s">
        <v>268</v>
      </c>
      <c r="D199" s="202"/>
      <c r="E199" s="202"/>
      <c r="F199" s="202"/>
      <c r="G199" s="129">
        <v>0</v>
      </c>
      <c r="H199" s="70">
        <v>0</v>
      </c>
      <c r="I199" s="67">
        <v>0</v>
      </c>
      <c r="J199" s="93" t="e">
        <f t="shared" si="4"/>
        <v>#DIV/0!</v>
      </c>
      <c r="K199" s="93" t="e">
        <f t="shared" si="5"/>
        <v>#DIV/0!</v>
      </c>
      <c r="L199" s="111"/>
      <c r="M199" s="46"/>
    </row>
    <row r="200" spans="2:13" ht="27" customHeight="1" x14ac:dyDescent="0.25">
      <c r="B200" s="100" t="s">
        <v>297</v>
      </c>
      <c r="C200" s="201" t="s">
        <v>298</v>
      </c>
      <c r="D200" s="202"/>
      <c r="E200" s="202"/>
      <c r="F200" s="202"/>
      <c r="G200" s="129">
        <v>0</v>
      </c>
      <c r="H200" s="70">
        <v>0</v>
      </c>
      <c r="I200" s="67">
        <v>0</v>
      </c>
      <c r="J200" s="93" t="e">
        <f t="shared" si="4"/>
        <v>#DIV/0!</v>
      </c>
      <c r="K200" s="93" t="e">
        <f t="shared" si="5"/>
        <v>#DIV/0!</v>
      </c>
      <c r="L200" s="111"/>
      <c r="M200" s="46"/>
    </row>
    <row r="201" spans="2:13" ht="27" customHeight="1" x14ac:dyDescent="0.25">
      <c r="B201" s="100" t="s">
        <v>299</v>
      </c>
      <c r="C201" s="201" t="s">
        <v>300</v>
      </c>
      <c r="D201" s="202"/>
      <c r="E201" s="202"/>
      <c r="F201" s="202"/>
      <c r="G201" s="129">
        <v>0</v>
      </c>
      <c r="H201" s="70">
        <v>0</v>
      </c>
      <c r="I201" s="67">
        <v>0</v>
      </c>
      <c r="J201" s="93" t="e">
        <f t="shared" si="4"/>
        <v>#DIV/0!</v>
      </c>
      <c r="K201" s="93" t="e">
        <f t="shared" si="5"/>
        <v>#DIV/0!</v>
      </c>
      <c r="L201" s="111"/>
      <c r="M201" s="46"/>
    </row>
    <row r="202" spans="2:13" ht="27" customHeight="1" x14ac:dyDescent="0.25">
      <c r="B202" s="100" t="s">
        <v>106</v>
      </c>
      <c r="C202" s="201" t="s">
        <v>107</v>
      </c>
      <c r="D202" s="202"/>
      <c r="E202" s="202"/>
      <c r="F202" s="202"/>
      <c r="G202" s="129">
        <v>0</v>
      </c>
      <c r="H202" s="70">
        <v>0</v>
      </c>
      <c r="I202" s="67">
        <v>0</v>
      </c>
      <c r="J202" s="93" t="e">
        <f t="shared" si="4"/>
        <v>#DIV/0!</v>
      </c>
      <c r="K202" s="93" t="e">
        <f t="shared" si="5"/>
        <v>#DIV/0!</v>
      </c>
      <c r="L202" s="111"/>
      <c r="M202" s="46"/>
    </row>
    <row r="203" spans="2:13" ht="27" customHeight="1" x14ac:dyDescent="0.25">
      <c r="B203" s="100" t="s">
        <v>128</v>
      </c>
      <c r="C203" s="201" t="s">
        <v>129</v>
      </c>
      <c r="D203" s="202"/>
      <c r="E203" s="202"/>
      <c r="F203" s="202"/>
      <c r="G203" s="129">
        <v>0</v>
      </c>
      <c r="H203" s="70">
        <v>0</v>
      </c>
      <c r="I203" s="67">
        <v>0</v>
      </c>
      <c r="J203" s="93" t="e">
        <f t="shared" si="4"/>
        <v>#DIV/0!</v>
      </c>
      <c r="K203" s="93" t="e">
        <f t="shared" si="5"/>
        <v>#DIV/0!</v>
      </c>
      <c r="L203" s="111"/>
      <c r="M203" s="46"/>
    </row>
    <row r="204" spans="2:13" ht="27" customHeight="1" x14ac:dyDescent="0.25">
      <c r="B204" s="100" t="s">
        <v>130</v>
      </c>
      <c r="C204" s="201" t="s">
        <v>131</v>
      </c>
      <c r="D204" s="202"/>
      <c r="E204" s="202"/>
      <c r="F204" s="202"/>
      <c r="G204" s="129">
        <v>0</v>
      </c>
      <c r="H204" s="70">
        <v>0</v>
      </c>
      <c r="I204" s="67">
        <v>0</v>
      </c>
      <c r="J204" s="93" t="e">
        <f t="shared" si="4"/>
        <v>#DIV/0!</v>
      </c>
      <c r="K204" s="93" t="e">
        <f t="shared" si="5"/>
        <v>#DIV/0!</v>
      </c>
      <c r="L204" s="111"/>
      <c r="M204" s="46"/>
    </row>
    <row r="205" spans="2:13" ht="27" customHeight="1" x14ac:dyDescent="0.25">
      <c r="B205" s="100" t="s">
        <v>138</v>
      </c>
      <c r="C205" s="201" t="s">
        <v>139</v>
      </c>
      <c r="D205" s="202"/>
      <c r="E205" s="202"/>
      <c r="F205" s="202"/>
      <c r="G205" s="129">
        <v>0</v>
      </c>
      <c r="H205" s="70">
        <v>0</v>
      </c>
      <c r="I205" s="67">
        <v>0</v>
      </c>
      <c r="J205" s="93" t="e">
        <f t="shared" ref="J205:J222" si="6">I205/G205*100</f>
        <v>#DIV/0!</v>
      </c>
      <c r="K205" s="93" t="e">
        <f t="shared" ref="K205:K222" si="7">I205/H205*100</f>
        <v>#DIV/0!</v>
      </c>
      <c r="L205" s="111"/>
      <c r="M205" s="46"/>
    </row>
    <row r="206" spans="2:13" ht="27" customHeight="1" x14ac:dyDescent="0.25">
      <c r="B206" s="102" t="s">
        <v>269</v>
      </c>
      <c r="C206" s="109" t="s">
        <v>270</v>
      </c>
      <c r="D206" s="108"/>
      <c r="E206" s="108"/>
      <c r="F206" s="108"/>
      <c r="G206" s="129">
        <v>0</v>
      </c>
      <c r="H206" s="70">
        <v>0</v>
      </c>
      <c r="I206" s="67">
        <v>0</v>
      </c>
      <c r="J206" s="93" t="e">
        <f t="shared" si="6"/>
        <v>#DIV/0!</v>
      </c>
      <c r="K206" s="93" t="e">
        <f t="shared" si="7"/>
        <v>#DIV/0!</v>
      </c>
      <c r="L206" s="111"/>
      <c r="M206" s="46"/>
    </row>
    <row r="207" spans="2:13" ht="27" customHeight="1" x14ac:dyDescent="0.25">
      <c r="B207" s="102" t="s">
        <v>271</v>
      </c>
      <c r="C207" s="109" t="s">
        <v>270</v>
      </c>
      <c r="D207" s="108"/>
      <c r="E207" s="108"/>
      <c r="F207" s="108"/>
      <c r="G207" s="129">
        <v>0</v>
      </c>
      <c r="H207" s="70">
        <v>0</v>
      </c>
      <c r="I207" s="67">
        <v>0</v>
      </c>
      <c r="J207" s="93" t="e">
        <f t="shared" si="6"/>
        <v>#DIV/0!</v>
      </c>
      <c r="K207" s="93" t="e">
        <f t="shared" si="7"/>
        <v>#DIV/0!</v>
      </c>
      <c r="L207" s="110"/>
    </row>
    <row r="208" spans="2:13" ht="27" customHeight="1" x14ac:dyDescent="0.25">
      <c r="B208" s="102" t="s">
        <v>297</v>
      </c>
      <c r="C208" s="109" t="s">
        <v>298</v>
      </c>
      <c r="D208" s="108"/>
      <c r="E208" s="108"/>
      <c r="F208" s="108"/>
      <c r="G208" s="129">
        <v>0</v>
      </c>
      <c r="H208" s="70">
        <v>0</v>
      </c>
      <c r="I208" s="67">
        <v>0</v>
      </c>
      <c r="J208" s="93" t="e">
        <f t="shared" si="6"/>
        <v>#DIV/0!</v>
      </c>
      <c r="K208" s="93" t="e">
        <f t="shared" si="7"/>
        <v>#DIV/0!</v>
      </c>
      <c r="L208" s="110"/>
    </row>
    <row r="209" spans="2:12" ht="27" customHeight="1" x14ac:dyDescent="0.25">
      <c r="B209" s="102" t="s">
        <v>299</v>
      </c>
      <c r="C209" s="109" t="s">
        <v>300</v>
      </c>
      <c r="D209" s="108"/>
      <c r="E209" s="108"/>
      <c r="F209" s="108"/>
      <c r="G209" s="129">
        <v>0</v>
      </c>
      <c r="H209" s="70">
        <v>0</v>
      </c>
      <c r="I209" s="67">
        <v>0</v>
      </c>
      <c r="J209" s="93" t="e">
        <f t="shared" si="6"/>
        <v>#DIV/0!</v>
      </c>
      <c r="K209" s="93" t="e">
        <f t="shared" si="7"/>
        <v>#DIV/0!</v>
      </c>
      <c r="L209" s="110"/>
    </row>
    <row r="210" spans="2:12" ht="27" customHeight="1" x14ac:dyDescent="0.25">
      <c r="B210" s="102" t="s">
        <v>106</v>
      </c>
      <c r="C210" s="109" t="s">
        <v>107</v>
      </c>
      <c r="D210" s="108"/>
      <c r="E210" s="108"/>
      <c r="F210" s="108"/>
      <c r="G210" s="129">
        <v>0</v>
      </c>
      <c r="H210" s="70">
        <v>0</v>
      </c>
      <c r="I210" s="67">
        <v>0</v>
      </c>
      <c r="J210" s="93" t="e">
        <f t="shared" si="6"/>
        <v>#DIV/0!</v>
      </c>
      <c r="K210" s="93" t="e">
        <f t="shared" si="7"/>
        <v>#DIV/0!</v>
      </c>
      <c r="L210" s="110"/>
    </row>
    <row r="211" spans="2:12" ht="27" customHeight="1" x14ac:dyDescent="0.25">
      <c r="B211" s="102" t="s">
        <v>128</v>
      </c>
      <c r="C211" s="109" t="s">
        <v>129</v>
      </c>
      <c r="D211" s="108"/>
      <c r="E211" s="108"/>
      <c r="F211" s="108"/>
      <c r="G211" s="129">
        <v>0</v>
      </c>
      <c r="H211" s="70">
        <v>0</v>
      </c>
      <c r="I211" s="67">
        <v>0</v>
      </c>
      <c r="J211" s="93" t="e">
        <f t="shared" si="6"/>
        <v>#DIV/0!</v>
      </c>
      <c r="K211" s="93" t="e">
        <f t="shared" si="7"/>
        <v>#DIV/0!</v>
      </c>
      <c r="L211" s="110"/>
    </row>
    <row r="212" spans="2:12" ht="27" customHeight="1" x14ac:dyDescent="0.25">
      <c r="B212" s="100" t="s">
        <v>272</v>
      </c>
      <c r="C212" s="201" t="s">
        <v>273</v>
      </c>
      <c r="D212" s="202"/>
      <c r="E212" s="202"/>
      <c r="F212" s="202"/>
      <c r="G212" s="129">
        <v>1967.34</v>
      </c>
      <c r="H212" s="70">
        <v>15000</v>
      </c>
      <c r="I212" s="67">
        <v>5526.43</v>
      </c>
      <c r="J212" s="93">
        <f t="shared" si="6"/>
        <v>280.90873971962145</v>
      </c>
      <c r="K212" s="93">
        <f t="shared" si="7"/>
        <v>36.842866666666666</v>
      </c>
      <c r="L212" s="110"/>
    </row>
    <row r="213" spans="2:12" ht="27" customHeight="1" x14ac:dyDescent="0.25">
      <c r="B213" s="100" t="s">
        <v>274</v>
      </c>
      <c r="C213" s="201" t="s">
        <v>273</v>
      </c>
      <c r="D213" s="202"/>
      <c r="E213" s="202"/>
      <c r="F213" s="202"/>
      <c r="G213" s="129">
        <v>1967.34</v>
      </c>
      <c r="H213" s="70">
        <v>15000</v>
      </c>
      <c r="I213" s="67">
        <v>5526.43</v>
      </c>
      <c r="J213" s="93">
        <f t="shared" si="6"/>
        <v>280.90873971962145</v>
      </c>
      <c r="K213" s="93">
        <f t="shared" si="7"/>
        <v>36.842866666666666</v>
      </c>
      <c r="L213" s="110"/>
    </row>
    <row r="214" spans="2:12" ht="27" customHeight="1" x14ac:dyDescent="0.25">
      <c r="B214" s="100" t="s">
        <v>297</v>
      </c>
      <c r="C214" s="201" t="s">
        <v>298</v>
      </c>
      <c r="D214" s="202"/>
      <c r="E214" s="202"/>
      <c r="F214" s="202"/>
      <c r="G214" s="129">
        <v>1967.34</v>
      </c>
      <c r="H214" s="70">
        <v>15000</v>
      </c>
      <c r="I214" s="67">
        <v>5526.43</v>
      </c>
      <c r="J214" s="93">
        <f t="shared" si="6"/>
        <v>280.90873971962145</v>
      </c>
      <c r="K214" s="93">
        <f t="shared" si="7"/>
        <v>36.842866666666666</v>
      </c>
      <c r="L214" s="110"/>
    </row>
    <row r="215" spans="2:12" ht="27" customHeight="1" x14ac:dyDescent="0.25">
      <c r="B215" s="100" t="s">
        <v>299</v>
      </c>
      <c r="C215" s="201" t="s">
        <v>300</v>
      </c>
      <c r="D215" s="202"/>
      <c r="E215" s="202"/>
      <c r="F215" s="202"/>
      <c r="G215" s="129">
        <v>1967.34</v>
      </c>
      <c r="H215" s="70">
        <v>15000</v>
      </c>
      <c r="I215" s="67">
        <v>5526.43</v>
      </c>
      <c r="J215" s="93">
        <f t="shared" si="6"/>
        <v>280.90873971962145</v>
      </c>
      <c r="K215" s="93">
        <f t="shared" si="7"/>
        <v>36.842866666666666</v>
      </c>
      <c r="L215" s="110"/>
    </row>
    <row r="216" spans="2:12" ht="27" customHeight="1" x14ac:dyDescent="0.25">
      <c r="B216" s="100" t="s">
        <v>106</v>
      </c>
      <c r="C216" s="201" t="s">
        <v>107</v>
      </c>
      <c r="D216" s="202"/>
      <c r="E216" s="202"/>
      <c r="F216" s="202"/>
      <c r="G216" s="129">
        <v>1967.34</v>
      </c>
      <c r="H216" s="70">
        <v>7500</v>
      </c>
      <c r="I216" s="67">
        <v>5526.43</v>
      </c>
      <c r="J216" s="93">
        <f t="shared" si="6"/>
        <v>280.90873971962145</v>
      </c>
      <c r="K216" s="93">
        <f t="shared" si="7"/>
        <v>73.685733333333332</v>
      </c>
      <c r="L216" s="110"/>
    </row>
    <row r="217" spans="2:12" ht="27" customHeight="1" x14ac:dyDescent="0.25">
      <c r="B217" s="100" t="s">
        <v>126</v>
      </c>
      <c r="C217" s="201" t="s">
        <v>127</v>
      </c>
      <c r="D217" s="202"/>
      <c r="E217" s="202"/>
      <c r="F217" s="202"/>
      <c r="G217" s="129">
        <v>0</v>
      </c>
      <c r="H217" s="70">
        <v>0</v>
      </c>
      <c r="I217" s="67">
        <v>0</v>
      </c>
      <c r="J217" s="93" t="e">
        <f t="shared" si="6"/>
        <v>#DIV/0!</v>
      </c>
      <c r="K217" s="93" t="e">
        <f t="shared" si="7"/>
        <v>#DIV/0!</v>
      </c>
      <c r="L217" s="110"/>
    </row>
    <row r="218" spans="2:12" ht="27" customHeight="1" x14ac:dyDescent="0.25">
      <c r="B218" s="100" t="s">
        <v>128</v>
      </c>
      <c r="C218" s="201" t="s">
        <v>129</v>
      </c>
      <c r="D218" s="202"/>
      <c r="E218" s="202"/>
      <c r="F218" s="202"/>
      <c r="G218" s="129">
        <v>0</v>
      </c>
      <c r="H218" s="70">
        <v>0</v>
      </c>
      <c r="I218" s="67">
        <v>0</v>
      </c>
      <c r="J218" s="93" t="e">
        <f t="shared" si="6"/>
        <v>#DIV/0!</v>
      </c>
      <c r="K218" s="93" t="e">
        <f t="shared" si="7"/>
        <v>#DIV/0!</v>
      </c>
      <c r="L218" s="110"/>
    </row>
    <row r="219" spans="2:12" ht="27" customHeight="1" x14ac:dyDescent="0.25">
      <c r="B219" s="100" t="s">
        <v>136</v>
      </c>
      <c r="C219" s="201" t="s">
        <v>137</v>
      </c>
      <c r="D219" s="202"/>
      <c r="E219" s="202"/>
      <c r="F219" s="202"/>
      <c r="G219" s="129">
        <v>1967.34</v>
      </c>
      <c r="H219" s="70">
        <v>7500</v>
      </c>
      <c r="I219" s="67">
        <v>5526.43</v>
      </c>
      <c r="J219" s="93">
        <f t="shared" si="6"/>
        <v>280.90873971962145</v>
      </c>
      <c r="K219" s="93">
        <f t="shared" si="7"/>
        <v>73.685733333333332</v>
      </c>
      <c r="L219" s="110"/>
    </row>
    <row r="220" spans="2:12" ht="27" customHeight="1" x14ac:dyDescent="0.25">
      <c r="B220" s="100" t="s">
        <v>198</v>
      </c>
      <c r="C220" s="201" t="s">
        <v>199</v>
      </c>
      <c r="D220" s="202"/>
      <c r="E220" s="202"/>
      <c r="F220" s="202"/>
      <c r="G220" s="129">
        <v>0</v>
      </c>
      <c r="H220" s="70">
        <v>7500</v>
      </c>
      <c r="I220" s="67">
        <v>0</v>
      </c>
      <c r="J220" s="93" t="e">
        <f t="shared" si="6"/>
        <v>#DIV/0!</v>
      </c>
      <c r="K220" s="93">
        <f t="shared" si="7"/>
        <v>0</v>
      </c>
      <c r="L220" s="110"/>
    </row>
    <row r="221" spans="2:12" ht="27" customHeight="1" x14ac:dyDescent="0.25">
      <c r="B221" s="100" t="s">
        <v>202</v>
      </c>
      <c r="C221" s="201" t="s">
        <v>81</v>
      </c>
      <c r="D221" s="202"/>
      <c r="E221" s="202"/>
      <c r="F221" s="202"/>
      <c r="G221" s="129">
        <v>0</v>
      </c>
      <c r="H221" s="70">
        <v>7500</v>
      </c>
      <c r="I221" s="67">
        <v>0</v>
      </c>
      <c r="J221" s="93" t="e">
        <f t="shared" si="6"/>
        <v>#DIV/0!</v>
      </c>
      <c r="K221" s="93">
        <f t="shared" si="7"/>
        <v>0</v>
      </c>
      <c r="L221" s="110"/>
    </row>
    <row r="222" spans="2:12" ht="27" customHeight="1" x14ac:dyDescent="0.25">
      <c r="B222" s="100" t="s">
        <v>207</v>
      </c>
      <c r="C222" s="201" t="s">
        <v>208</v>
      </c>
      <c r="D222" s="202"/>
      <c r="E222" s="202"/>
      <c r="F222" s="202"/>
      <c r="G222" s="129">
        <v>0</v>
      </c>
      <c r="H222" s="70">
        <v>0</v>
      </c>
      <c r="I222" s="67">
        <v>0</v>
      </c>
      <c r="J222" s="93" t="e">
        <f t="shared" si="6"/>
        <v>#DIV/0!</v>
      </c>
      <c r="K222" s="93" t="e">
        <f t="shared" si="7"/>
        <v>#DIV/0!</v>
      </c>
      <c r="L222" s="110"/>
    </row>
    <row r="223" spans="2:12" ht="27" customHeight="1" x14ac:dyDescent="0.25">
      <c r="B223" s="98"/>
      <c r="C223" s="98"/>
      <c r="D223" s="98"/>
      <c r="E223" s="98"/>
      <c r="F223" s="98"/>
      <c r="G223" s="105"/>
      <c r="J223" s="112"/>
      <c r="K223" s="112"/>
      <c r="L223" s="112"/>
    </row>
    <row r="224" spans="2:12" ht="18" customHeight="1" x14ac:dyDescent="0.25">
      <c r="B224" s="98"/>
      <c r="C224" s="98"/>
      <c r="D224" s="98"/>
      <c r="E224" s="98"/>
      <c r="F224" s="98"/>
      <c r="G224" s="105"/>
    </row>
    <row r="225" spans="2:10" ht="15" customHeight="1" x14ac:dyDescent="0.25">
      <c r="B225" s="132" t="s">
        <v>319</v>
      </c>
      <c r="C225" s="40"/>
      <c r="D225" s="40"/>
      <c r="E225" s="40"/>
      <c r="F225" s="40"/>
      <c r="G225" s="40"/>
      <c r="J225" s="41" t="s">
        <v>321</v>
      </c>
    </row>
    <row r="226" spans="2:10" ht="15" customHeight="1" x14ac:dyDescent="0.25">
      <c r="B226" s="167" t="s">
        <v>320</v>
      </c>
      <c r="C226" s="209"/>
      <c r="J226" s="41" t="s">
        <v>322</v>
      </c>
    </row>
    <row r="227" spans="2:10" ht="15" customHeight="1" x14ac:dyDescent="0.25"/>
    <row r="228" spans="2:10" ht="22.5" customHeight="1" x14ac:dyDescent="0.25"/>
    <row r="229" spans="2:10" ht="15" customHeight="1" x14ac:dyDescent="0.25"/>
    <row r="230" spans="2:10" ht="15" customHeight="1" x14ac:dyDescent="0.25"/>
    <row r="231" spans="2:10" ht="15" customHeight="1" x14ac:dyDescent="0.25"/>
    <row r="232" spans="2:10" ht="15" customHeight="1" x14ac:dyDescent="0.25">
      <c r="H232" s="40"/>
    </row>
    <row r="233" spans="2:10" ht="15" customHeight="1" x14ac:dyDescent="0.25">
      <c r="H233" s="40"/>
    </row>
    <row r="234" spans="2:10" ht="15" customHeight="1" x14ac:dyDescent="0.25">
      <c r="H234" s="40"/>
    </row>
    <row r="235" spans="2:10" ht="15" customHeight="1" x14ac:dyDescent="0.25"/>
  </sheetData>
  <mergeCells count="212">
    <mergeCell ref="B226:C226"/>
    <mergeCell ref="B3:J3"/>
    <mergeCell ref="B4:J4"/>
    <mergeCell ref="B5:J5"/>
    <mergeCell ref="B6:J6"/>
    <mergeCell ref="C14:F14"/>
    <mergeCell ref="C15:F15"/>
    <mergeCell ref="C12:F12"/>
    <mergeCell ref="C13:F13"/>
    <mergeCell ref="B9:F9"/>
    <mergeCell ref="B10:F10"/>
    <mergeCell ref="C27:F27"/>
    <mergeCell ref="C28:F28"/>
    <mergeCell ref="C25:F25"/>
    <mergeCell ref="C26:F26"/>
    <mergeCell ref="C23:F23"/>
    <mergeCell ref="C24:F24"/>
    <mergeCell ref="C20:F20"/>
    <mergeCell ref="C21:F21"/>
    <mergeCell ref="C18:F18"/>
    <mergeCell ref="C19:F19"/>
    <mergeCell ref="C37:F37"/>
    <mergeCell ref="C38:F38"/>
    <mergeCell ref="C35:F35"/>
    <mergeCell ref="C36:F36"/>
    <mergeCell ref="C33:F33"/>
    <mergeCell ref="C34:F34"/>
    <mergeCell ref="C31:F31"/>
    <mergeCell ref="C32:F32"/>
    <mergeCell ref="C29:F29"/>
    <mergeCell ref="C30:F30"/>
    <mergeCell ref="C47:F47"/>
    <mergeCell ref="C48:F48"/>
    <mergeCell ref="C45:F45"/>
    <mergeCell ref="C46:F46"/>
    <mergeCell ref="C43:F43"/>
    <mergeCell ref="C44:F44"/>
    <mergeCell ref="C41:F41"/>
    <mergeCell ref="C42:F42"/>
    <mergeCell ref="C39:F39"/>
    <mergeCell ref="C40:F40"/>
    <mergeCell ref="C57:F57"/>
    <mergeCell ref="C58:F58"/>
    <mergeCell ref="C55:F55"/>
    <mergeCell ref="C56:F56"/>
    <mergeCell ref="C53:F53"/>
    <mergeCell ref="C54:F54"/>
    <mergeCell ref="C51:F51"/>
    <mergeCell ref="C52:F52"/>
    <mergeCell ref="C49:F49"/>
    <mergeCell ref="C50:F50"/>
    <mergeCell ref="C67:F67"/>
    <mergeCell ref="C68:F68"/>
    <mergeCell ref="C65:F65"/>
    <mergeCell ref="C66:F66"/>
    <mergeCell ref="C63:F63"/>
    <mergeCell ref="C64:F64"/>
    <mergeCell ref="C61:F61"/>
    <mergeCell ref="C62:F62"/>
    <mergeCell ref="C59:F59"/>
    <mergeCell ref="C60:F60"/>
    <mergeCell ref="C77:F77"/>
    <mergeCell ref="C78:F78"/>
    <mergeCell ref="C75:F75"/>
    <mergeCell ref="C76:F76"/>
    <mergeCell ref="C73:F73"/>
    <mergeCell ref="C74:F74"/>
    <mergeCell ref="C71:F71"/>
    <mergeCell ref="C72:F72"/>
    <mergeCell ref="C69:F69"/>
    <mergeCell ref="C70:F70"/>
    <mergeCell ref="C87:F87"/>
    <mergeCell ref="C88:F88"/>
    <mergeCell ref="C85:F85"/>
    <mergeCell ref="C86:F86"/>
    <mergeCell ref="C83:F83"/>
    <mergeCell ref="C84:F84"/>
    <mergeCell ref="C81:F81"/>
    <mergeCell ref="C82:F82"/>
    <mergeCell ref="C79:F79"/>
    <mergeCell ref="C80:F80"/>
    <mergeCell ref="C97:F97"/>
    <mergeCell ref="C98:F98"/>
    <mergeCell ref="C95:F95"/>
    <mergeCell ref="C96:F96"/>
    <mergeCell ref="C93:F93"/>
    <mergeCell ref="C94:F94"/>
    <mergeCell ref="C91:F91"/>
    <mergeCell ref="C92:F92"/>
    <mergeCell ref="C89:F89"/>
    <mergeCell ref="C90:F90"/>
    <mergeCell ref="C107:F107"/>
    <mergeCell ref="C108:F108"/>
    <mergeCell ref="C105:F105"/>
    <mergeCell ref="C106:F106"/>
    <mergeCell ref="C103:F103"/>
    <mergeCell ref="C104:F104"/>
    <mergeCell ref="C101:F101"/>
    <mergeCell ref="C102:F102"/>
    <mergeCell ref="C99:F99"/>
    <mergeCell ref="C100:F100"/>
    <mergeCell ref="C117:F117"/>
    <mergeCell ref="C118:F118"/>
    <mergeCell ref="C115:F115"/>
    <mergeCell ref="C116:F116"/>
    <mergeCell ref="C113:F113"/>
    <mergeCell ref="C114:F114"/>
    <mergeCell ref="C111:F111"/>
    <mergeCell ref="C112:F112"/>
    <mergeCell ref="C109:F109"/>
    <mergeCell ref="C110:F110"/>
    <mergeCell ref="C127:F127"/>
    <mergeCell ref="C128:F128"/>
    <mergeCell ref="C125:F125"/>
    <mergeCell ref="C126:F126"/>
    <mergeCell ref="C123:F123"/>
    <mergeCell ref="C124:F124"/>
    <mergeCell ref="C121:F121"/>
    <mergeCell ref="C122:F122"/>
    <mergeCell ref="C119:F119"/>
    <mergeCell ref="C120:F120"/>
    <mergeCell ref="C139:F139"/>
    <mergeCell ref="C140:F140"/>
    <mergeCell ref="C137:F137"/>
    <mergeCell ref="C138:F138"/>
    <mergeCell ref="C135:F135"/>
    <mergeCell ref="C136:F136"/>
    <mergeCell ref="C131:F131"/>
    <mergeCell ref="C132:F132"/>
    <mergeCell ref="C129:F129"/>
    <mergeCell ref="C130:F130"/>
    <mergeCell ref="C133:F133"/>
    <mergeCell ref="C134:F134"/>
    <mergeCell ref="C149:F149"/>
    <mergeCell ref="C150:F150"/>
    <mergeCell ref="C147:F147"/>
    <mergeCell ref="C148:F148"/>
    <mergeCell ref="C145:F145"/>
    <mergeCell ref="C146:F146"/>
    <mergeCell ref="C143:F143"/>
    <mergeCell ref="C144:F144"/>
    <mergeCell ref="C141:F141"/>
    <mergeCell ref="C142:F142"/>
    <mergeCell ref="C159:F159"/>
    <mergeCell ref="C160:F160"/>
    <mergeCell ref="C157:F157"/>
    <mergeCell ref="C158:F158"/>
    <mergeCell ref="C155:F155"/>
    <mergeCell ref="C156:F156"/>
    <mergeCell ref="C153:F153"/>
    <mergeCell ref="C154:F154"/>
    <mergeCell ref="C151:F151"/>
    <mergeCell ref="C152:F152"/>
    <mergeCell ref="C169:F169"/>
    <mergeCell ref="C170:F170"/>
    <mergeCell ref="C167:F167"/>
    <mergeCell ref="C168:F168"/>
    <mergeCell ref="C165:F165"/>
    <mergeCell ref="C166:F166"/>
    <mergeCell ref="C163:F163"/>
    <mergeCell ref="C164:F164"/>
    <mergeCell ref="C161:F161"/>
    <mergeCell ref="C162:F162"/>
    <mergeCell ref="C179:F179"/>
    <mergeCell ref="C180:F180"/>
    <mergeCell ref="C177:F177"/>
    <mergeCell ref="C178:F178"/>
    <mergeCell ref="C175:F175"/>
    <mergeCell ref="C176:F176"/>
    <mergeCell ref="C173:F173"/>
    <mergeCell ref="C174:F174"/>
    <mergeCell ref="C171:F171"/>
    <mergeCell ref="C172:F172"/>
    <mergeCell ref="C222:F222"/>
    <mergeCell ref="C11:F11"/>
    <mergeCell ref="C220:F220"/>
    <mergeCell ref="C221:F221"/>
    <mergeCell ref="C218:F218"/>
    <mergeCell ref="C219:F219"/>
    <mergeCell ref="C216:F216"/>
    <mergeCell ref="C217:F217"/>
    <mergeCell ref="C214:F214"/>
    <mergeCell ref="C215:F215"/>
    <mergeCell ref="C212:F212"/>
    <mergeCell ref="C213:F213"/>
    <mergeCell ref="C204:F204"/>
    <mergeCell ref="C205:F205"/>
    <mergeCell ref="C202:F202"/>
    <mergeCell ref="C203:F203"/>
    <mergeCell ref="C200:F200"/>
    <mergeCell ref="C201:F201"/>
    <mergeCell ref="C198:F198"/>
    <mergeCell ref="C199:F199"/>
    <mergeCell ref="C196:F196"/>
    <mergeCell ref="C22:F22"/>
    <mergeCell ref="C16:F16"/>
    <mergeCell ref="C17:F17"/>
    <mergeCell ref="C185:F185"/>
    <mergeCell ref="C187:F187"/>
    <mergeCell ref="C183:F183"/>
    <mergeCell ref="C184:F184"/>
    <mergeCell ref="C181:F181"/>
    <mergeCell ref="C182:F182"/>
    <mergeCell ref="C197:F197"/>
    <mergeCell ref="C194:F194"/>
    <mergeCell ref="C195:F195"/>
    <mergeCell ref="C192:F192"/>
    <mergeCell ref="C193:F193"/>
    <mergeCell ref="C190:F190"/>
    <mergeCell ref="C191:F191"/>
    <mergeCell ref="C188:F188"/>
    <mergeCell ref="C189:F189"/>
  </mergeCells>
  <pageMargins left="0.70866141732283472" right="0.70866141732283472" top="0.74803149606299213" bottom="0.74803149606299213" header="0.31496062992125984" footer="0.31496062992125984"/>
  <pageSetup scale="6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SAŽETAK PRI-RASH</vt:lpstr>
      <vt:lpstr>RAČUN PRIH-RAS PREMA EK. KLASIF</vt:lpstr>
      <vt:lpstr>RAČUN PRIH-RAS PREMA IZVOR. FIN</vt:lpstr>
      <vt:lpstr>RASHODI FUNKC.KLASIFIKACIJA</vt:lpstr>
      <vt:lpstr>POSEBNI DIO IZVJEŠTAJA</vt:lpstr>
      <vt:lpstr>'POSEBNI DIO IZVJEŠTAJA'!Podrucje_ispisa</vt:lpstr>
      <vt:lpstr>'RAČUN PRIH-RAS PREMA EK. KLASIF'!Podrucje_ispisa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2024-07-17T11:35:28Z</dcterms:modified>
</cp:coreProperties>
</file>